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7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P11" i="1"/>
  <c r="P5" i="1"/>
  <c r="N2" i="1"/>
  <c r="K2" i="1"/>
  <c r="E1" i="1"/>
  <c r="J14" i="1"/>
  <c r="P68" i="1"/>
  <c r="P35" i="1"/>
  <c r="M86" i="1"/>
  <c r="M68" i="1"/>
  <c r="M32" i="1"/>
  <c r="AB14" i="1"/>
  <c r="AE35" i="1"/>
  <c r="AE20" i="1"/>
  <c r="AE32" i="1"/>
  <c r="AE29" i="1"/>
  <c r="P83" i="1"/>
  <c r="AB20" i="1"/>
  <c r="AB5" i="1"/>
  <c r="G23" i="1"/>
  <c r="AE14" i="1"/>
  <c r="P77" i="1"/>
  <c r="P50" i="1"/>
  <c r="M95" i="1"/>
  <c r="M11" i="1"/>
  <c r="AB8" i="1"/>
  <c r="AE41" i="1"/>
  <c r="AE38" i="1"/>
  <c r="P41" i="1"/>
  <c r="AE17" i="1"/>
  <c r="P14" i="1"/>
  <c r="P92" i="1"/>
  <c r="P26" i="1"/>
  <c r="P53" i="1"/>
  <c r="P38" i="1"/>
  <c r="M47" i="1"/>
  <c r="M56" i="1"/>
  <c r="M23" i="1"/>
  <c r="M65" i="1"/>
  <c r="M50" i="1"/>
  <c r="M53" i="1"/>
  <c r="M77" i="1"/>
  <c r="AB74" i="1"/>
  <c r="AB44" i="1"/>
  <c r="P95" i="1"/>
  <c r="P59" i="1" l="1"/>
  <c r="AE47" i="1"/>
  <c r="P56" i="1"/>
  <c r="P47" i="1"/>
  <c r="M20" i="1"/>
  <c r="M80" i="1"/>
  <c r="P29" i="1"/>
  <c r="AE71" i="1"/>
  <c r="AB65" i="1"/>
  <c r="P86" i="1"/>
  <c r="AE44" i="1"/>
  <c r="AE11" i="1"/>
  <c r="AE56" i="1"/>
  <c r="P17" i="1"/>
  <c r="AB38" i="1"/>
  <c r="AE77" i="1"/>
  <c r="AB32" i="1"/>
  <c r="P23" i="1"/>
  <c r="P62" i="1"/>
  <c r="G44" i="1"/>
  <c r="P8" i="1"/>
  <c r="AB35" i="1"/>
  <c r="AE53" i="1"/>
  <c r="P71" i="1"/>
  <c r="AE62" i="1"/>
  <c r="M17" i="1"/>
  <c r="M5" i="1"/>
  <c r="G14" i="1"/>
  <c r="M29" i="1"/>
  <c r="M62" i="1"/>
  <c r="AB23" i="1"/>
  <c r="J83" i="1"/>
  <c r="AI98" i="1"/>
  <c r="W98" i="1"/>
  <c r="K98" i="1"/>
  <c r="Z98" i="1"/>
  <c r="N98" i="1"/>
  <c r="B98" i="1"/>
  <c r="AF98" i="1"/>
  <c r="H98" i="1"/>
  <c r="Q98" i="1"/>
  <c r="AC98" i="1"/>
  <c r="T98" i="1"/>
  <c r="E98" i="1"/>
  <c r="C2" i="1"/>
  <c r="AB92" i="1"/>
  <c r="M71" i="1"/>
  <c r="G83" i="1"/>
  <c r="AB29" i="1"/>
  <c r="AB41" i="1"/>
  <c r="AE65" i="1"/>
  <c r="M59" i="1"/>
  <c r="AB26" i="1"/>
  <c r="M26" i="1"/>
  <c r="M44" i="1"/>
  <c r="M38" i="1"/>
  <c r="AE92" i="1"/>
  <c r="AB77" i="1"/>
  <c r="AB11" i="1"/>
  <c r="P74" i="1"/>
  <c r="J17" i="1"/>
  <c r="AE5" i="1"/>
  <c r="M14" i="1"/>
  <c r="AB80" i="1"/>
  <c r="M83" i="1"/>
  <c r="M41" i="1"/>
  <c r="M35" i="1"/>
  <c r="P80" i="1"/>
  <c r="AB95" i="1"/>
  <c r="AE23" i="1"/>
  <c r="M8" i="1"/>
  <c r="P65" i="1"/>
  <c r="AE50" i="1"/>
  <c r="J5" i="1" l="1"/>
  <c r="J11" i="1"/>
  <c r="J71" i="1"/>
  <c r="G80" i="1"/>
  <c r="AE8" i="1"/>
  <c r="R55" i="1"/>
  <c r="R52" i="1"/>
  <c r="R49" i="1"/>
  <c r="R46" i="1"/>
  <c r="R43" i="1"/>
  <c r="R40" i="1"/>
  <c r="R37" i="1"/>
  <c r="R34" i="1"/>
  <c r="R94" i="1"/>
  <c r="R91" i="1"/>
  <c r="R88" i="1"/>
  <c r="R85" i="1"/>
  <c r="R82" i="1"/>
  <c r="R79" i="1"/>
  <c r="R76" i="1"/>
  <c r="R73" i="1"/>
  <c r="R70" i="1"/>
  <c r="R67" i="1"/>
  <c r="R64" i="1"/>
  <c r="R61" i="1"/>
  <c r="R58" i="1"/>
  <c r="R31" i="1"/>
  <c r="R28" i="1"/>
  <c r="R25" i="1"/>
  <c r="R22" i="1"/>
  <c r="R19" i="1"/>
  <c r="R16" i="1"/>
  <c r="R13" i="1"/>
  <c r="R10" i="1"/>
  <c r="R7" i="1"/>
  <c r="R4" i="1"/>
  <c r="AB83" i="1"/>
  <c r="G71" i="1"/>
  <c r="AB62" i="1"/>
  <c r="AB53" i="1"/>
  <c r="AE80" i="1"/>
  <c r="G65" i="1"/>
  <c r="AD52" i="1"/>
  <c r="AD49" i="1"/>
  <c r="AD46" i="1"/>
  <c r="AD43" i="1"/>
  <c r="AD40" i="1"/>
  <c r="AD37" i="1"/>
  <c r="AD34" i="1"/>
  <c r="AD91" i="1"/>
  <c r="AD85" i="1"/>
  <c r="AD79" i="1"/>
  <c r="AD73" i="1"/>
  <c r="AD67" i="1"/>
  <c r="AD61" i="1"/>
  <c r="AD55" i="1"/>
  <c r="AD31" i="1"/>
  <c r="AD28" i="1"/>
  <c r="AD25" i="1"/>
  <c r="AD22" i="1"/>
  <c r="AD19" i="1"/>
  <c r="AD16" i="1"/>
  <c r="AD13" i="1"/>
  <c r="AD88" i="1"/>
  <c r="AD64" i="1"/>
  <c r="AD82" i="1"/>
  <c r="AD58" i="1"/>
  <c r="AD94" i="1"/>
  <c r="AD7" i="1"/>
  <c r="AD4" i="1"/>
  <c r="AD70" i="1"/>
  <c r="AD10" i="1"/>
  <c r="AD76" i="1"/>
  <c r="C94" i="1"/>
  <c r="C91" i="1"/>
  <c r="C88" i="1"/>
  <c r="C85" i="1"/>
  <c r="C82" i="1"/>
  <c r="C79" i="1"/>
  <c r="C76" i="1"/>
  <c r="C73" i="1"/>
  <c r="C70" i="1"/>
  <c r="C67" i="1"/>
  <c r="C64" i="1"/>
  <c r="C61" i="1"/>
  <c r="C58" i="1"/>
  <c r="C55" i="1"/>
  <c r="C52" i="1"/>
  <c r="C49" i="1"/>
  <c r="C46" i="1"/>
  <c r="C43" i="1"/>
  <c r="C40" i="1"/>
  <c r="C37" i="1"/>
  <c r="C34" i="1"/>
  <c r="C28" i="1"/>
  <c r="C22" i="1"/>
  <c r="C16" i="1"/>
  <c r="C31" i="1"/>
  <c r="C19" i="1"/>
  <c r="C13" i="1"/>
  <c r="C7" i="1"/>
  <c r="C10" i="1"/>
  <c r="C25" i="1"/>
  <c r="C4" i="1"/>
  <c r="X94" i="1"/>
  <c r="X91" i="1"/>
  <c r="X88" i="1"/>
  <c r="X85" i="1"/>
  <c r="X82" i="1"/>
  <c r="X79" i="1"/>
  <c r="X76" i="1"/>
  <c r="X73" i="1"/>
  <c r="X70" i="1"/>
  <c r="X67" i="1"/>
  <c r="X64" i="1"/>
  <c r="X61" i="1"/>
  <c r="X58" i="1"/>
  <c r="X55" i="1"/>
  <c r="X52" i="1"/>
  <c r="X49" i="1"/>
  <c r="X46" i="1"/>
  <c r="X43" i="1"/>
  <c r="X40" i="1"/>
  <c r="X37" i="1"/>
  <c r="X34" i="1"/>
  <c r="X31" i="1"/>
  <c r="X28" i="1"/>
  <c r="X25" i="1"/>
  <c r="X22" i="1"/>
  <c r="X19" i="1"/>
  <c r="X16" i="1"/>
  <c r="X13" i="1"/>
  <c r="X10" i="1"/>
  <c r="X7" i="1"/>
  <c r="X4" i="1"/>
  <c r="G32" i="1"/>
  <c r="J50" i="1"/>
  <c r="J41" i="1"/>
  <c r="AJ94" i="1"/>
  <c r="AJ91" i="1"/>
  <c r="AJ88" i="1"/>
  <c r="AJ85" i="1"/>
  <c r="AJ82" i="1"/>
  <c r="AJ79" i="1"/>
  <c r="AJ76" i="1"/>
  <c r="AJ73" i="1"/>
  <c r="AJ70" i="1"/>
  <c r="AJ67" i="1"/>
  <c r="AJ64" i="1"/>
  <c r="AJ61" i="1"/>
  <c r="AJ58" i="1"/>
  <c r="AJ55" i="1"/>
  <c r="AJ52" i="1"/>
  <c r="AJ49" i="1"/>
  <c r="AJ46" i="1"/>
  <c r="AJ43" i="1"/>
  <c r="AJ40" i="1"/>
  <c r="AJ37" i="1"/>
  <c r="AJ34" i="1"/>
  <c r="AJ31" i="1"/>
  <c r="AJ28" i="1"/>
  <c r="AJ25" i="1"/>
  <c r="AJ22" i="1"/>
  <c r="AJ19" i="1"/>
  <c r="AJ16" i="1"/>
  <c r="AJ13" i="1"/>
  <c r="AJ10" i="1"/>
  <c r="AJ7" i="1"/>
  <c r="AJ4" i="1"/>
  <c r="G11" i="1"/>
  <c r="AB86" i="1"/>
  <c r="AB68" i="1"/>
  <c r="AB71" i="1"/>
  <c r="F55" i="1"/>
  <c r="F52" i="1"/>
  <c r="F49" i="1"/>
  <c r="F46" i="1"/>
  <c r="F43" i="1"/>
  <c r="F40" i="1"/>
  <c r="F37" i="1"/>
  <c r="F94" i="1"/>
  <c r="F88" i="1"/>
  <c r="F82" i="1"/>
  <c r="F76" i="1"/>
  <c r="F70" i="1"/>
  <c r="F64" i="1"/>
  <c r="F58" i="1"/>
  <c r="F34" i="1"/>
  <c r="F31" i="1"/>
  <c r="F28" i="1"/>
  <c r="F25" i="1"/>
  <c r="F22" i="1"/>
  <c r="F19" i="1"/>
  <c r="F16" i="1"/>
  <c r="F73" i="1"/>
  <c r="F91" i="1"/>
  <c r="F67" i="1"/>
  <c r="F79" i="1"/>
  <c r="F10" i="1"/>
  <c r="F4" i="1"/>
  <c r="F85" i="1"/>
  <c r="F61" i="1"/>
  <c r="F13" i="1"/>
  <c r="F7" i="1"/>
  <c r="I94" i="1"/>
  <c r="I91" i="1"/>
  <c r="I88" i="1"/>
  <c r="I85" i="1"/>
  <c r="I82" i="1"/>
  <c r="I79" i="1"/>
  <c r="I76" i="1"/>
  <c r="I73" i="1"/>
  <c r="I70" i="1"/>
  <c r="I67" i="1"/>
  <c r="I64" i="1"/>
  <c r="I61" i="1"/>
  <c r="I58" i="1"/>
  <c r="I55" i="1"/>
  <c r="I52" i="1"/>
  <c r="I49" i="1"/>
  <c r="I46" i="1"/>
  <c r="I43" i="1"/>
  <c r="I40" i="1"/>
  <c r="I37" i="1"/>
  <c r="I34" i="1"/>
  <c r="I31" i="1"/>
  <c r="I28" i="1"/>
  <c r="I25" i="1"/>
  <c r="I22" i="1"/>
  <c r="I19" i="1"/>
  <c r="I16" i="1"/>
  <c r="I13" i="1"/>
  <c r="I10" i="1"/>
  <c r="I7" i="1"/>
  <c r="I4" i="1"/>
  <c r="AA94" i="1"/>
  <c r="AA91" i="1"/>
  <c r="AA88" i="1"/>
  <c r="AA85" i="1"/>
  <c r="AA82" i="1"/>
  <c r="AA79" i="1"/>
  <c r="AA76" i="1"/>
  <c r="AA73" i="1"/>
  <c r="AA70" i="1"/>
  <c r="AA67" i="1"/>
  <c r="AA64" i="1"/>
  <c r="AA61" i="1"/>
  <c r="AA58" i="1"/>
  <c r="AA55" i="1"/>
  <c r="AA52" i="1"/>
  <c r="AA49" i="1"/>
  <c r="AA46" i="1"/>
  <c r="AA43" i="1"/>
  <c r="AA40" i="1"/>
  <c r="AA37" i="1"/>
  <c r="AA34" i="1"/>
  <c r="AA31" i="1"/>
  <c r="AA25" i="1"/>
  <c r="AA19" i="1"/>
  <c r="AA13" i="1"/>
  <c r="AA22" i="1"/>
  <c r="AA10" i="1"/>
  <c r="AA4" i="1"/>
  <c r="AA28" i="1"/>
  <c r="AA16" i="1"/>
  <c r="AA7" i="1"/>
  <c r="M89" i="1"/>
  <c r="AE26" i="1"/>
  <c r="AE86" i="1"/>
  <c r="AB50" i="1"/>
  <c r="J29" i="1"/>
  <c r="P32" i="1"/>
  <c r="AB59" i="1"/>
  <c r="AB17" i="1"/>
  <c r="AE59" i="1"/>
  <c r="O94" i="1"/>
  <c r="O91" i="1"/>
  <c r="O88" i="1"/>
  <c r="O85" i="1"/>
  <c r="O82" i="1"/>
  <c r="O79" i="1"/>
  <c r="O76" i="1"/>
  <c r="O73" i="1"/>
  <c r="O70" i="1"/>
  <c r="O67" i="1"/>
  <c r="O64" i="1"/>
  <c r="O61" i="1"/>
  <c r="O58" i="1"/>
  <c r="O52" i="1"/>
  <c r="O40" i="1"/>
  <c r="O31" i="1"/>
  <c r="O25" i="1"/>
  <c r="O19" i="1"/>
  <c r="O13" i="1"/>
  <c r="O10" i="1"/>
  <c r="O7" i="1"/>
  <c r="O4" i="1"/>
  <c r="O49" i="1"/>
  <c r="O37" i="1"/>
  <c r="O43" i="1"/>
  <c r="O46" i="1"/>
  <c r="O28" i="1"/>
  <c r="O16" i="1"/>
  <c r="O22" i="1"/>
  <c r="O55" i="1"/>
  <c r="O34" i="1"/>
  <c r="J26" i="1"/>
  <c r="AE68" i="1"/>
  <c r="AB47" i="1"/>
  <c r="M74" i="1"/>
  <c r="P44" i="1"/>
  <c r="J44" i="1"/>
  <c r="AB56" i="1"/>
  <c r="AE74" i="1"/>
  <c r="U55" i="1"/>
  <c r="U52" i="1"/>
  <c r="U49" i="1"/>
  <c r="U46" i="1"/>
  <c r="U43" i="1"/>
  <c r="U40" i="1"/>
  <c r="U37" i="1"/>
  <c r="U34" i="1"/>
  <c r="U31" i="1"/>
  <c r="U28" i="1"/>
  <c r="U25" i="1"/>
  <c r="U22" i="1"/>
  <c r="U19" i="1"/>
  <c r="U16" i="1"/>
  <c r="U13" i="1"/>
  <c r="U10" i="1"/>
  <c r="U7" i="1"/>
  <c r="U4" i="1"/>
  <c r="U91" i="1"/>
  <c r="U85" i="1"/>
  <c r="U79" i="1"/>
  <c r="U73" i="1"/>
  <c r="U67" i="1"/>
  <c r="U61" i="1"/>
  <c r="U94" i="1"/>
  <c r="U88" i="1"/>
  <c r="U82" i="1"/>
  <c r="U76" i="1"/>
  <c r="U70" i="1"/>
  <c r="U64" i="1"/>
  <c r="U58" i="1"/>
  <c r="AG94" i="1"/>
  <c r="AG91" i="1"/>
  <c r="AG88" i="1"/>
  <c r="AG85" i="1"/>
  <c r="AG82" i="1"/>
  <c r="AG79" i="1"/>
  <c r="AG76" i="1"/>
  <c r="AG73" i="1"/>
  <c r="AG70" i="1"/>
  <c r="AG67" i="1"/>
  <c r="AG64" i="1"/>
  <c r="AG61" i="1"/>
  <c r="AG58" i="1"/>
  <c r="AG55" i="1"/>
  <c r="AG52" i="1"/>
  <c r="AG49" i="1"/>
  <c r="AG46" i="1"/>
  <c r="AG43" i="1"/>
  <c r="AG40" i="1"/>
  <c r="AG37" i="1"/>
  <c r="AG34" i="1"/>
  <c r="AG31" i="1"/>
  <c r="AG28" i="1"/>
  <c r="AG25" i="1"/>
  <c r="AG22" i="1"/>
  <c r="AG19" i="1"/>
  <c r="AG16" i="1"/>
  <c r="AG13" i="1"/>
  <c r="AG10" i="1"/>
  <c r="AG7" i="1"/>
  <c r="AG4" i="1"/>
  <c r="L94" i="1"/>
  <c r="L91" i="1"/>
  <c r="L88" i="1"/>
  <c r="L85" i="1"/>
  <c r="L82" i="1"/>
  <c r="L79" i="1"/>
  <c r="L76" i="1"/>
  <c r="L73" i="1"/>
  <c r="L70" i="1"/>
  <c r="L67" i="1"/>
  <c r="L64" i="1"/>
  <c r="L61" i="1"/>
  <c r="L58" i="1"/>
  <c r="L55" i="1"/>
  <c r="L52" i="1"/>
  <c r="L49" i="1"/>
  <c r="L46" i="1"/>
  <c r="L43" i="1"/>
  <c r="L40" i="1"/>
  <c r="L37" i="1"/>
  <c r="L34" i="1"/>
  <c r="L31" i="1"/>
  <c r="L28" i="1"/>
  <c r="L25" i="1"/>
  <c r="L22" i="1"/>
  <c r="L19" i="1"/>
  <c r="L16" i="1"/>
  <c r="L13" i="1"/>
  <c r="L10" i="1"/>
  <c r="L7" i="1"/>
  <c r="L4" i="1"/>
  <c r="AE83" i="1"/>
  <c r="G95" i="1" l="1"/>
  <c r="G35" i="1"/>
  <c r="G62" i="1"/>
  <c r="G8" i="1"/>
  <c r="AB89" i="1"/>
  <c r="J62" i="1"/>
  <c r="AE95" i="1"/>
  <c r="G74" i="1"/>
  <c r="G29" i="1"/>
  <c r="J38" i="1"/>
  <c r="J59" i="1"/>
  <c r="M92" i="1"/>
  <c r="G41" i="1"/>
  <c r="G77" i="1"/>
  <c r="G20" i="1"/>
  <c r="J68" i="1"/>
  <c r="G5" i="1"/>
  <c r="J23" i="1"/>
  <c r="J35" i="1"/>
  <c r="J95" i="1"/>
  <c r="G89" i="1"/>
  <c r="J32" i="1"/>
  <c r="J92" i="1"/>
  <c r="G17" i="1"/>
  <c r="J53" i="1"/>
  <c r="P89" i="1"/>
  <c r="G38" i="1"/>
  <c r="J74" i="1"/>
  <c r="J80" i="1"/>
  <c r="J47" i="1"/>
  <c r="G47" i="1"/>
  <c r="J8" i="1"/>
  <c r="J89" i="1"/>
  <c r="G86" i="1"/>
  <c r="G50" i="1"/>
  <c r="J86" i="1"/>
  <c r="G92" i="1"/>
  <c r="G68" i="1"/>
  <c r="G56" i="1"/>
  <c r="G26" i="1"/>
  <c r="J56" i="1"/>
  <c r="J65" i="1"/>
  <c r="AE89" i="1"/>
  <c r="G53" i="1"/>
  <c r="J77" i="1"/>
  <c r="G59" i="1"/>
  <c r="J20" i="1"/>
  <c r="Y38" i="1" l="1"/>
  <c r="AH77" i="1"/>
  <c r="V65" i="1"/>
  <c r="V83" i="1"/>
  <c r="Y26" i="1"/>
  <c r="AK44" i="1"/>
  <c r="AK77" i="1"/>
  <c r="D62" i="1"/>
  <c r="V23" i="1"/>
  <c r="V29" i="1"/>
  <c r="V26" i="1"/>
  <c r="Y56" i="1"/>
  <c r="Y59" i="1"/>
  <c r="Y74" i="1"/>
  <c r="AH47" i="1"/>
  <c r="AH35" i="1"/>
  <c r="AH83" i="1"/>
  <c r="D5" i="1"/>
  <c r="S50" i="1"/>
  <c r="S80" i="1"/>
  <c r="S92" i="1"/>
  <c r="S35" i="1"/>
  <c r="Y17" i="1"/>
  <c r="Y35" i="1"/>
  <c r="AH80" i="1"/>
  <c r="AK38" i="1"/>
  <c r="AK14" i="1"/>
  <c r="D86" i="1"/>
  <c r="D23" i="1"/>
  <c r="S83" i="1"/>
  <c r="V74" i="1"/>
  <c r="Y11" i="1"/>
  <c r="AH5" i="1"/>
  <c r="AH23" i="1"/>
  <c r="D47" i="1"/>
  <c r="D8" i="1"/>
  <c r="S47" i="1"/>
  <c r="S23" i="1"/>
  <c r="Y95" i="1"/>
  <c r="Y20" i="1"/>
  <c r="Y65" i="1"/>
  <c r="Y80" i="1"/>
  <c r="AH11" i="1"/>
  <c r="Y41" i="1"/>
  <c r="Y62" i="1"/>
  <c r="AK86" i="1"/>
  <c r="Y23" i="1"/>
  <c r="Y14" i="1"/>
  <c r="AH20" i="1"/>
  <c r="AH86" i="1"/>
  <c r="AK56" i="1"/>
  <c r="AK8" i="1"/>
  <c r="D20" i="1"/>
  <c r="D65" i="1"/>
  <c r="D95" i="1"/>
  <c r="S5" i="1"/>
  <c r="S26" i="1"/>
  <c r="S32" i="1"/>
  <c r="AH92" i="1"/>
  <c r="Y47" i="1"/>
  <c r="AH32" i="1"/>
  <c r="AH53" i="1"/>
  <c r="AH8" i="1"/>
  <c r="D44" i="1"/>
  <c r="S74" i="1"/>
  <c r="S71" i="1"/>
  <c r="S65" i="1"/>
  <c r="Y44" i="1"/>
  <c r="V35" i="1"/>
  <c r="AH95" i="1"/>
  <c r="S86" i="1"/>
  <c r="S44" i="1"/>
  <c r="S20" i="1"/>
  <c r="V86" i="1"/>
  <c r="V50" i="1"/>
  <c r="V47" i="1"/>
  <c r="V44" i="1"/>
  <c r="AH17" i="1"/>
  <c r="AK47" i="1"/>
  <c r="AK26" i="1"/>
  <c r="D80" i="1"/>
  <c r="D38" i="1"/>
  <c r="D35" i="1"/>
  <c r="Y77" i="1"/>
  <c r="AH14" i="1"/>
  <c r="AK5" i="1"/>
  <c r="AK74" i="1"/>
  <c r="D17" i="1"/>
  <c r="D83" i="1"/>
  <c r="S77" i="1"/>
  <c r="S11" i="1"/>
  <c r="S38" i="1"/>
  <c r="AK20" i="1"/>
  <c r="AK29" i="1"/>
  <c r="AK17" i="1"/>
  <c r="AK68" i="1"/>
  <c r="D26" i="1"/>
  <c r="D56" i="1"/>
  <c r="S56" i="1"/>
  <c r="V20" i="1"/>
  <c r="V8" i="1"/>
  <c r="AH74" i="1"/>
  <c r="AK41" i="1"/>
  <c r="D68" i="1"/>
  <c r="D74" i="1"/>
  <c r="V62" i="1"/>
  <c r="Y50" i="1"/>
  <c r="AH41" i="1"/>
  <c r="AH50" i="1"/>
  <c r="AH68" i="1"/>
  <c r="AH29" i="1"/>
  <c r="AH62" i="1"/>
  <c r="S17" i="1"/>
  <c r="AH71" i="1"/>
  <c r="S8" i="1"/>
  <c r="AK92" i="1"/>
  <c r="AK11" i="1"/>
  <c r="S95" i="1"/>
  <c r="V41" i="1"/>
  <c r="V77" i="1"/>
  <c r="S89" i="1"/>
  <c r="Y5" i="1"/>
  <c r="Y29" i="1"/>
  <c r="Y83" i="1"/>
  <c r="Y8" i="1"/>
  <c r="AK53" i="1"/>
  <c r="AK83" i="1"/>
  <c r="AK65" i="1"/>
  <c r="D71" i="1"/>
  <c r="D53" i="1"/>
  <c r="S62" i="1"/>
  <c r="S53" i="1"/>
  <c r="S14" i="1"/>
  <c r="Y86" i="1"/>
  <c r="Y71" i="1"/>
  <c r="AH65" i="1"/>
  <c r="AH26" i="1"/>
  <c r="AH89" i="1"/>
  <c r="AK59" i="1"/>
  <c r="AK35" i="1"/>
  <c r="AK71" i="1"/>
  <c r="D11" i="1"/>
  <c r="D89" i="1"/>
  <c r="D50" i="1"/>
  <c r="S41" i="1"/>
  <c r="V53" i="1"/>
  <c r="V71" i="1"/>
  <c r="V11" i="1"/>
  <c r="Y32" i="1"/>
  <c r="AK80" i="1"/>
  <c r="D77" i="1"/>
  <c r="S59" i="1"/>
  <c r="V80" i="1"/>
  <c r="S68" i="1"/>
  <c r="S29" i="1"/>
  <c r="V56" i="1"/>
  <c r="V17" i="1"/>
  <c r="AH44" i="1"/>
  <c r="V14" i="1"/>
  <c r="V38" i="1"/>
  <c r="V32" i="1"/>
  <c r="AK23" i="1"/>
  <c r="D41" i="1"/>
  <c r="D14" i="1"/>
  <c r="D32" i="1"/>
  <c r="D29" i="1"/>
  <c r="V5" i="1"/>
  <c r="V59" i="1"/>
  <c r="V68" i="1"/>
  <c r="Y53" i="1"/>
  <c r="Y68" i="1"/>
  <c r="AH56" i="1"/>
  <c r="AH38" i="1"/>
  <c r="AH59" i="1"/>
  <c r="AK62" i="1"/>
  <c r="AK32" i="1"/>
  <c r="AK50" i="1"/>
  <c r="D59" i="1"/>
  <c r="V95" i="1" l="1"/>
  <c r="V89" i="1"/>
  <c r="D92" i="1"/>
  <c r="AK95" i="1"/>
  <c r="Y92" i="1"/>
  <c r="Y89" i="1"/>
  <c r="V92" i="1"/>
  <c r="AK89" i="1"/>
</calcChain>
</file>

<file path=xl/sharedStrings.xml><?xml version="1.0" encoding="utf-8"?>
<sst xmlns="http://schemas.openxmlformats.org/spreadsheetml/2006/main" count="571" uniqueCount="416">
  <si>
    <t>那覇市立　　小学校</t>
    <rPh sb="0" eb="2">
      <t>ナハ</t>
    </rPh>
    <rPh sb="2" eb="4">
      <t>シリツ</t>
    </rPh>
    <rPh sb="6" eb="7">
      <t>ショウ</t>
    </rPh>
    <rPh sb="7" eb="9">
      <t>ガッコウ</t>
    </rPh>
    <phoneticPr fontId="7"/>
  </si>
  <si>
    <t>４月</t>
    <rPh sb="1" eb="2">
      <t>ガツ</t>
    </rPh>
    <phoneticPr fontId="7"/>
  </si>
  <si>
    <t>５月</t>
    <rPh sb="1" eb="2">
      <t>ガツ</t>
    </rPh>
    <phoneticPr fontId="7"/>
  </si>
  <si>
    <t>６月</t>
    <rPh sb="1" eb="2">
      <t>ガツ</t>
    </rPh>
    <phoneticPr fontId="7"/>
  </si>
  <si>
    <t>７月</t>
    <rPh sb="1" eb="2">
      <t>ガツ</t>
    </rPh>
    <phoneticPr fontId="7"/>
  </si>
  <si>
    <t>８月</t>
    <rPh sb="1" eb="2">
      <t>ガツ</t>
    </rPh>
    <phoneticPr fontId="7"/>
  </si>
  <si>
    <t>９月</t>
    <rPh sb="1" eb="2">
      <t>ガツ</t>
    </rPh>
    <phoneticPr fontId="7"/>
  </si>
  <si>
    <t>１０月</t>
    <rPh sb="2" eb="3">
      <t>ガツ</t>
    </rPh>
    <phoneticPr fontId="7"/>
  </si>
  <si>
    <t>１１月</t>
    <rPh sb="2" eb="3">
      <t>ガツ</t>
    </rPh>
    <phoneticPr fontId="7"/>
  </si>
  <si>
    <t>１２月</t>
    <rPh sb="2" eb="3">
      <t>ガツ</t>
    </rPh>
    <phoneticPr fontId="7"/>
  </si>
  <si>
    <t>１月</t>
    <rPh sb="1" eb="2">
      <t>ガツ</t>
    </rPh>
    <phoneticPr fontId="7"/>
  </si>
  <si>
    <t>２月</t>
    <rPh sb="1" eb="2">
      <t>ガツ</t>
    </rPh>
    <phoneticPr fontId="7"/>
  </si>
  <si>
    <t>３月</t>
    <rPh sb="1" eb="2">
      <t>ガツ</t>
    </rPh>
    <phoneticPr fontId="7"/>
  </si>
  <si>
    <t>朝学　安全点検・人権・法遵守の日　　</t>
    <rPh sb="0" eb="2">
      <t>アサガク</t>
    </rPh>
    <rPh sb="11" eb="12">
      <t>ホウ</t>
    </rPh>
    <rPh sb="12" eb="14">
      <t>ジュンシュ</t>
    </rPh>
    <rPh sb="15" eb="16">
      <t>ヒ</t>
    </rPh>
    <phoneticPr fontId="7"/>
  </si>
  <si>
    <t>朝学　在籍調査　</t>
    <rPh sb="0" eb="2">
      <t>アサガク</t>
    </rPh>
    <rPh sb="3" eb="5">
      <t>ザイセキ</t>
    </rPh>
    <rPh sb="5" eb="7">
      <t>チョウサ</t>
    </rPh>
    <phoneticPr fontId="7"/>
  </si>
  <si>
    <t>職朝は8:20から始めます</t>
    <rPh sb="0" eb="1">
      <t>ショク</t>
    </rPh>
    <rPh sb="1" eb="2">
      <t>アサ</t>
    </rPh>
    <rPh sb="9" eb="10">
      <t>ハジ</t>
    </rPh>
    <phoneticPr fontId="7"/>
  </si>
  <si>
    <t>朝学　安全点検　人権の日　法遵守の日</t>
    <rPh sb="0" eb="2">
      <t>アサガク</t>
    </rPh>
    <rPh sb="3" eb="5">
      <t>アンゼン</t>
    </rPh>
    <rPh sb="5" eb="7">
      <t>テンケン</t>
    </rPh>
    <rPh sb="8" eb="10">
      <t>ジンケン</t>
    </rPh>
    <rPh sb="11" eb="12">
      <t>ヒ</t>
    </rPh>
    <rPh sb="13" eb="14">
      <t>ホウ</t>
    </rPh>
    <rPh sb="14" eb="16">
      <t>ジュンシュ</t>
    </rPh>
    <rPh sb="17" eb="18">
      <t>ヒ</t>
    </rPh>
    <phoneticPr fontId="7"/>
  </si>
  <si>
    <t>学年朝会</t>
    <rPh sb="0" eb="2">
      <t>ガクネン</t>
    </rPh>
    <rPh sb="2" eb="4">
      <t>チョウカイ</t>
    </rPh>
    <phoneticPr fontId="7"/>
  </si>
  <si>
    <t>音楽朝会④地区音推戴式朝会</t>
    <phoneticPr fontId="7"/>
  </si>
  <si>
    <t>元日（公休日）</t>
  </si>
  <si>
    <t>朝学　授業参観（5,6校時）</t>
    <rPh sb="0" eb="2">
      <t>アサガク</t>
    </rPh>
    <rPh sb="3" eb="5">
      <t>ジュギョウ</t>
    </rPh>
    <rPh sb="5" eb="7">
      <t>サンカン</t>
    </rPh>
    <rPh sb="11" eb="13">
      <t>コウジ</t>
    </rPh>
    <phoneticPr fontId="7"/>
  </si>
  <si>
    <t>卒業を祝う会８：２０～　給食交流会</t>
    <rPh sb="0" eb="2">
      <t>ソツギョウ</t>
    </rPh>
    <rPh sb="3" eb="4">
      <t>イワ</t>
    </rPh>
    <rPh sb="5" eb="6">
      <t>カイ</t>
    </rPh>
    <rPh sb="12" eb="14">
      <t>キュウショク</t>
    </rPh>
    <rPh sb="14" eb="17">
      <t>コウリュウカイ</t>
    </rPh>
    <phoneticPr fontId="7"/>
  </si>
  <si>
    <t>終礼16:15</t>
    <rPh sb="0" eb="2">
      <t>シュウレイ</t>
    </rPh>
    <phoneticPr fontId="7"/>
  </si>
  <si>
    <t>安全点検　人権の日　法遵守の日</t>
    <rPh sb="0" eb="2">
      <t>アンゼン</t>
    </rPh>
    <rPh sb="2" eb="4">
      <t>テンケン</t>
    </rPh>
    <rPh sb="5" eb="7">
      <t>ジンケン</t>
    </rPh>
    <rPh sb="8" eb="9">
      <t>ヒ</t>
    </rPh>
    <rPh sb="10" eb="11">
      <t>ホウ</t>
    </rPh>
    <rPh sb="11" eb="13">
      <t>ジュンシュ</t>
    </rPh>
    <rPh sb="14" eb="15">
      <t>ヒ</t>
    </rPh>
    <phoneticPr fontId="7"/>
  </si>
  <si>
    <t>隣学年研②　読書月間開始　JTE勤務開始</t>
    <rPh sb="0" eb="3">
      <t>リンガクネン</t>
    </rPh>
    <rPh sb="3" eb="4">
      <t>ケン</t>
    </rPh>
    <rPh sb="6" eb="8">
      <t>ドクショ</t>
    </rPh>
    <rPh sb="8" eb="10">
      <t>ゲッカン</t>
    </rPh>
    <rPh sb="10" eb="12">
      <t>カイシ</t>
    </rPh>
    <rPh sb="16" eb="18">
      <t>キンム</t>
    </rPh>
    <rPh sb="18" eb="20">
      <t>カイシ</t>
    </rPh>
    <phoneticPr fontId="7"/>
  </si>
  <si>
    <t>安全点検　人権の日　法遵守の日　学年会</t>
    <rPh sb="0" eb="2">
      <t>アンゼン</t>
    </rPh>
    <rPh sb="2" eb="4">
      <t>テンケン</t>
    </rPh>
    <rPh sb="5" eb="7">
      <t>ジンケン</t>
    </rPh>
    <rPh sb="8" eb="9">
      <t>ヒ</t>
    </rPh>
    <rPh sb="10" eb="11">
      <t>ホウ</t>
    </rPh>
    <rPh sb="11" eb="13">
      <t>ジュンシュ</t>
    </rPh>
    <rPh sb="14" eb="15">
      <t>ヒ</t>
    </rPh>
    <rPh sb="16" eb="19">
      <t>ガクネンカイ</t>
    </rPh>
    <phoneticPr fontId="7"/>
  </si>
  <si>
    <t>在籍調査</t>
    <rPh sb="0" eb="2">
      <t>ザイセキ</t>
    </rPh>
    <rPh sb="2" eb="4">
      <t>チョウサ</t>
    </rPh>
    <phoneticPr fontId="7"/>
  </si>
  <si>
    <t>入学説明会不参加者説明会１６時</t>
    <rPh sb="0" eb="2">
      <t>ニュウガク</t>
    </rPh>
    <rPh sb="2" eb="5">
      <t>セツメイカイ</t>
    </rPh>
    <rPh sb="5" eb="8">
      <t>フサンカ</t>
    </rPh>
    <rPh sb="8" eb="9">
      <t>シャ</t>
    </rPh>
    <rPh sb="9" eb="12">
      <t>セツメイカイ</t>
    </rPh>
    <rPh sb="14" eb="15">
      <t>ジ</t>
    </rPh>
    <phoneticPr fontId="7"/>
  </si>
  <si>
    <t>委員会活動②</t>
    <rPh sb="0" eb="3">
      <t>イインカイ</t>
    </rPh>
    <rPh sb="3" eb="5">
      <t>カツドウ</t>
    </rPh>
    <phoneticPr fontId="7"/>
  </si>
  <si>
    <t>平和月間～30日　プール開き 初任者学級経営訪問2校時</t>
    <rPh sb="0" eb="2">
      <t>ヘイワ</t>
    </rPh>
    <rPh sb="2" eb="4">
      <t>ゲッカン</t>
    </rPh>
    <rPh sb="7" eb="8">
      <t>ニチ</t>
    </rPh>
    <rPh sb="12" eb="13">
      <t>ビラ</t>
    </rPh>
    <rPh sb="15" eb="18">
      <t>ショニンシャ</t>
    </rPh>
    <rPh sb="18" eb="20">
      <t>ガッキュウ</t>
    </rPh>
    <rPh sb="20" eb="22">
      <t>ケイエイ</t>
    </rPh>
    <rPh sb="22" eb="24">
      <t>ホウモン</t>
    </rPh>
    <rPh sb="25" eb="27">
      <t>コウジ</t>
    </rPh>
    <phoneticPr fontId="7"/>
  </si>
  <si>
    <t>学年会　校内童話お話大会5校時低学年,6校時高学年</t>
    <rPh sb="0" eb="3">
      <t>ガクネンカイ</t>
    </rPh>
    <rPh sb="4" eb="6">
      <t>コウナイ</t>
    </rPh>
    <rPh sb="6" eb="8">
      <t>ドウワ</t>
    </rPh>
    <rPh sb="9" eb="10">
      <t>ハナシ</t>
    </rPh>
    <rPh sb="10" eb="12">
      <t>タイカイ</t>
    </rPh>
    <rPh sb="13" eb="15">
      <t>コウジ</t>
    </rPh>
    <rPh sb="15" eb="18">
      <t>テイガクネン</t>
    </rPh>
    <rPh sb="20" eb="22">
      <t>コウジ</t>
    </rPh>
    <rPh sb="22" eb="25">
      <t>コウガクネン</t>
    </rPh>
    <phoneticPr fontId="7"/>
  </si>
  <si>
    <t>クラブ⑧　性・エイズ教育旬間～12/13</t>
    <rPh sb="5" eb="6">
      <t>セイ</t>
    </rPh>
    <rPh sb="10" eb="12">
      <t>キョウイク</t>
    </rPh>
    <rPh sb="12" eb="14">
      <t>ジュンカン</t>
    </rPh>
    <phoneticPr fontId="7"/>
  </si>
  <si>
    <t>安全点検・人権・法遵守の日</t>
    <rPh sb="0" eb="2">
      <t>アンゼン</t>
    </rPh>
    <rPh sb="2" eb="4">
      <t>テンケン</t>
    </rPh>
    <rPh sb="5" eb="7">
      <t>ジンケン</t>
    </rPh>
    <rPh sb="8" eb="9">
      <t>ホウ</t>
    </rPh>
    <rPh sb="9" eb="11">
      <t>ジュンシュ</t>
    </rPh>
    <rPh sb="12" eb="13">
      <t>ヒ</t>
    </rPh>
    <phoneticPr fontId="7"/>
  </si>
  <si>
    <t>春の遠足</t>
    <rPh sb="0" eb="1">
      <t>ハル</t>
    </rPh>
    <rPh sb="2" eb="4">
      <t>エンソク</t>
    </rPh>
    <phoneticPr fontId="7"/>
  </si>
  <si>
    <t>お話朝会　学年会</t>
    <rPh sb="1" eb="2">
      <t>ハナシ</t>
    </rPh>
    <rPh sb="2" eb="4">
      <t>チョウカイ</t>
    </rPh>
    <rPh sb="5" eb="8">
      <t>ガクネンカイ</t>
    </rPh>
    <phoneticPr fontId="7"/>
  </si>
  <si>
    <t>朝学　学年会</t>
    <rPh sb="0" eb="2">
      <t>アサガク</t>
    </rPh>
    <rPh sb="3" eb="6">
      <t>ガクネンカイ</t>
    </rPh>
    <phoneticPr fontId="7"/>
  </si>
  <si>
    <t>わかば保育園　おゆうぎ会</t>
    <rPh sb="3" eb="6">
      <t>ホイクエン</t>
    </rPh>
    <rPh sb="11" eb="12">
      <t>カイ</t>
    </rPh>
    <phoneticPr fontId="7"/>
  </si>
  <si>
    <t>お話朝会</t>
    <rPh sb="1" eb="2">
      <t>ハナシ</t>
    </rPh>
    <rPh sb="2" eb="4">
      <t>チョウカイ</t>
    </rPh>
    <phoneticPr fontId="7"/>
  </si>
  <si>
    <t>お話朝会　　親子清掃・PTA総会（幼）</t>
    <rPh sb="1" eb="2">
      <t>ハナシ</t>
    </rPh>
    <rPh sb="2" eb="4">
      <t>チョウカイ</t>
    </rPh>
    <rPh sb="6" eb="8">
      <t>オヤコ</t>
    </rPh>
    <rPh sb="8" eb="10">
      <t>セイソウ</t>
    </rPh>
    <rPh sb="14" eb="16">
      <t>ソウカイ</t>
    </rPh>
    <rPh sb="17" eb="18">
      <t>ヨウ</t>
    </rPh>
    <phoneticPr fontId="7"/>
  </si>
  <si>
    <t>学年会</t>
    <rPh sb="0" eb="3">
      <t>ガクネンカイ</t>
    </rPh>
    <phoneticPr fontId="7"/>
  </si>
  <si>
    <t>小中合同授業研（壷屋）</t>
    <rPh sb="0" eb="2">
      <t>ショウチュウ</t>
    </rPh>
    <rPh sb="2" eb="4">
      <t>ゴウドウ</t>
    </rPh>
    <rPh sb="4" eb="6">
      <t>ジュギョウ</t>
    </rPh>
    <rPh sb="6" eb="7">
      <t>ケン</t>
    </rPh>
    <rPh sb="8" eb="10">
      <t>ツボヤ</t>
    </rPh>
    <phoneticPr fontId="7"/>
  </si>
  <si>
    <t>特別日課</t>
    <rPh sb="0" eb="2">
      <t>トクベツ</t>
    </rPh>
    <rPh sb="2" eb="4">
      <t>ニッカ</t>
    </rPh>
    <phoneticPr fontId="7"/>
  </si>
  <si>
    <t>（沖縄県広域地震・津波避難訓練）</t>
    <rPh sb="1" eb="4">
      <t>オキナワケン</t>
    </rPh>
    <rPh sb="4" eb="6">
      <t>コウイキ</t>
    </rPh>
    <rPh sb="6" eb="8">
      <t>ジシン</t>
    </rPh>
    <rPh sb="9" eb="11">
      <t>ツナミ</t>
    </rPh>
    <rPh sb="11" eb="13">
      <t>ヒナン</t>
    </rPh>
    <rPh sb="13" eb="15">
      <t>クンレン</t>
    </rPh>
    <phoneticPr fontId="7"/>
  </si>
  <si>
    <t>那覇地区音楽発表会</t>
    <rPh sb="0" eb="2">
      <t>ナハ</t>
    </rPh>
    <rPh sb="2" eb="4">
      <t>チク</t>
    </rPh>
    <rPh sb="4" eb="6">
      <t>オンガク</t>
    </rPh>
    <rPh sb="6" eb="9">
      <t>ハッピョウカイ</t>
    </rPh>
    <phoneticPr fontId="7"/>
  </si>
  <si>
    <t>リカバリータイム⑤</t>
    <phoneticPr fontId="7"/>
  </si>
  <si>
    <t>年間指導計画提出日</t>
    <rPh sb="0" eb="2">
      <t>ネンカン</t>
    </rPh>
    <rPh sb="2" eb="4">
      <t>シドウ</t>
    </rPh>
    <rPh sb="4" eb="6">
      <t>ケイカク</t>
    </rPh>
    <rPh sb="6" eb="9">
      <t>テイシュツビ</t>
    </rPh>
    <phoneticPr fontId="7"/>
  </si>
  <si>
    <t>各部長コーディネータ会議16:15</t>
    <rPh sb="0" eb="1">
      <t>カク</t>
    </rPh>
    <rPh sb="1" eb="3">
      <t>ブチョウ</t>
    </rPh>
    <rPh sb="10" eb="12">
      <t>カイギ</t>
    </rPh>
    <phoneticPr fontId="7"/>
  </si>
  <si>
    <t>特別日課4校時</t>
    <rPh sb="0" eb="2">
      <t>トクベツ</t>
    </rPh>
    <rPh sb="2" eb="4">
      <t>ニッカ</t>
    </rPh>
    <rPh sb="5" eb="7">
      <t>コウジ</t>
    </rPh>
    <phoneticPr fontId="7"/>
  </si>
  <si>
    <t>委員会活動⑥</t>
    <rPh sb="0" eb="3">
      <t>イインカイ</t>
    </rPh>
    <rPh sb="3" eb="5">
      <t>カツドウ</t>
    </rPh>
    <phoneticPr fontId="7"/>
  </si>
  <si>
    <t>学年会　特支ミュージックケア</t>
    <rPh sb="0" eb="3">
      <t>ガクネンカイ</t>
    </rPh>
    <rPh sb="4" eb="6">
      <t>トクシ</t>
    </rPh>
    <phoneticPr fontId="7"/>
  </si>
  <si>
    <t>学年会　部活動担会②　幼）親子清掃</t>
    <rPh sb="0" eb="3">
      <t>ガクネンカイ</t>
    </rPh>
    <rPh sb="4" eb="7">
      <t>ブカツドウ</t>
    </rPh>
    <rPh sb="7" eb="8">
      <t>タン</t>
    </rPh>
    <rPh sb="8" eb="9">
      <t>カイ</t>
    </rPh>
    <rPh sb="11" eb="12">
      <t>ヨウ</t>
    </rPh>
    <rPh sb="13" eb="15">
      <t>オヤコ</t>
    </rPh>
    <rPh sb="15" eb="17">
      <t>セイソウ</t>
    </rPh>
    <phoneticPr fontId="7"/>
  </si>
  <si>
    <t>職朝　職員初顔合わせ８:３０</t>
  </si>
  <si>
    <t>憲法記念日（公休日）</t>
  </si>
  <si>
    <t>安全点検　人権の日　人権の日</t>
    <rPh sb="0" eb="2">
      <t>アンゼン</t>
    </rPh>
    <rPh sb="2" eb="4">
      <t>テンケン</t>
    </rPh>
    <rPh sb="5" eb="7">
      <t>ジンケン</t>
    </rPh>
    <rPh sb="8" eb="9">
      <t>ヒ</t>
    </rPh>
    <rPh sb="10" eb="12">
      <t>ジンケン</t>
    </rPh>
    <rPh sb="13" eb="14">
      <t>ヒ</t>
    </rPh>
    <phoneticPr fontId="7"/>
  </si>
  <si>
    <t>旧盆（ウンケー）</t>
    <rPh sb="0" eb="2">
      <t>キュウボン</t>
    </rPh>
    <phoneticPr fontId="7"/>
  </si>
  <si>
    <t>職朝　特別日課</t>
    <rPh sb="0" eb="1">
      <t>ショク</t>
    </rPh>
    <rPh sb="1" eb="2">
      <t>アサ</t>
    </rPh>
    <rPh sb="3" eb="5">
      <t>トクベツ</t>
    </rPh>
    <rPh sb="5" eb="7">
      <t>ニッカ</t>
    </rPh>
    <phoneticPr fontId="7"/>
  </si>
  <si>
    <t>職員会議①　学年会　法遵守の日</t>
  </si>
  <si>
    <t>法遵守の日　個人面談（幼）～６日</t>
    <rPh sb="0" eb="1">
      <t>ホウ</t>
    </rPh>
    <rPh sb="1" eb="3">
      <t>ジュンシュ</t>
    </rPh>
    <rPh sb="4" eb="5">
      <t>ヒ</t>
    </rPh>
    <rPh sb="6" eb="8">
      <t>コジン</t>
    </rPh>
    <rPh sb="8" eb="10">
      <t>メンダン</t>
    </rPh>
    <rPh sb="11" eb="12">
      <t>ヨウ</t>
    </rPh>
    <rPh sb="15" eb="16">
      <t>ニチ</t>
    </rPh>
    <phoneticPr fontId="7"/>
  </si>
  <si>
    <t>文化の日（公休日）</t>
    <phoneticPr fontId="7"/>
  </si>
  <si>
    <t>新任職員校内オリエンテーション</t>
  </si>
  <si>
    <t>小中合同授業研（神中）</t>
    <rPh sb="0" eb="2">
      <t>ショウチュウ</t>
    </rPh>
    <rPh sb="2" eb="4">
      <t>ゴウドウ</t>
    </rPh>
    <rPh sb="4" eb="6">
      <t>ジュギョウ</t>
    </rPh>
    <rPh sb="6" eb="7">
      <t>ケン</t>
    </rPh>
    <rPh sb="8" eb="9">
      <t>カミ</t>
    </rPh>
    <rPh sb="9" eb="10">
      <t>チュウ</t>
    </rPh>
    <phoneticPr fontId="7"/>
  </si>
  <si>
    <t>職朝  職員会議②</t>
  </si>
  <si>
    <t>みどりの日（公休日）</t>
  </si>
  <si>
    <t>職朝　児童支援委員会</t>
    <rPh sb="0" eb="2">
      <t>ショクチョウ</t>
    </rPh>
    <rPh sb="3" eb="5">
      <t>ジドウ</t>
    </rPh>
    <rPh sb="5" eb="7">
      <t>シエン</t>
    </rPh>
    <rPh sb="7" eb="10">
      <t>イインカイ</t>
    </rPh>
    <phoneticPr fontId="7"/>
  </si>
  <si>
    <t>旧盆（中日）　本部席テント設営１張り</t>
    <rPh sb="0" eb="2">
      <t>キュウボン</t>
    </rPh>
    <rPh sb="3" eb="5">
      <t>ナカビ</t>
    </rPh>
    <rPh sb="7" eb="10">
      <t>ホンブセキ</t>
    </rPh>
    <rPh sb="13" eb="15">
      <t>セツエイ</t>
    </rPh>
    <rPh sb="16" eb="17">
      <t>ハ</t>
    </rPh>
    <phoneticPr fontId="7"/>
  </si>
  <si>
    <t>学年朝会　特別日課</t>
    <rPh sb="0" eb="2">
      <t>ガクネン</t>
    </rPh>
    <rPh sb="2" eb="4">
      <t>チョウカイ</t>
    </rPh>
    <rPh sb="5" eb="7">
      <t>トクベツ</t>
    </rPh>
    <rPh sb="7" eb="9">
      <t>ニッカ</t>
    </rPh>
    <phoneticPr fontId="7"/>
  </si>
  <si>
    <t>修学旅行1日目</t>
    <rPh sb="0" eb="2">
      <t>シュウガク</t>
    </rPh>
    <rPh sb="2" eb="4">
      <t>リョコウ</t>
    </rPh>
    <rPh sb="5" eb="7">
      <t>ニチメ</t>
    </rPh>
    <phoneticPr fontId="7"/>
  </si>
  <si>
    <t>朝学　第2回家庭学習がんばろう旬間～11日</t>
    <rPh sb="0" eb="2">
      <t>アサガク</t>
    </rPh>
    <phoneticPr fontId="7"/>
  </si>
  <si>
    <t>安全点検日</t>
    <rPh sb="0" eb="2">
      <t>アンゼン</t>
    </rPh>
    <rPh sb="2" eb="4">
      <t>テンケン</t>
    </rPh>
    <rPh sb="4" eb="5">
      <t>ビ</t>
    </rPh>
    <phoneticPr fontId="7"/>
  </si>
  <si>
    <t>プール終了日（仮）</t>
    <rPh sb="3" eb="6">
      <t>シュウリョウビ</t>
    </rPh>
    <rPh sb="7" eb="8">
      <t>カリ</t>
    </rPh>
    <phoneticPr fontId="7"/>
  </si>
  <si>
    <t>企画・校内研・学推委16:15</t>
    <rPh sb="0" eb="2">
      <t>キカク</t>
    </rPh>
    <rPh sb="3" eb="6">
      <t>コウナイケン</t>
    </rPh>
    <rPh sb="7" eb="8">
      <t>ガク</t>
    </rPh>
    <rPh sb="8" eb="9">
      <t>スイ</t>
    </rPh>
    <rPh sb="9" eb="10">
      <t>イ</t>
    </rPh>
    <phoneticPr fontId="7"/>
  </si>
  <si>
    <t>就学時健診事前打ち合わせ</t>
    <rPh sb="0" eb="3">
      <t>シュウガクジ</t>
    </rPh>
    <rPh sb="3" eb="5">
      <t>ケンシン</t>
    </rPh>
    <rPh sb="5" eb="7">
      <t>ジゼン</t>
    </rPh>
    <rPh sb="7" eb="8">
      <t>ウ</t>
    </rPh>
    <rPh sb="9" eb="10">
      <t>ア</t>
    </rPh>
    <phoneticPr fontId="7"/>
  </si>
  <si>
    <t>教科・教科外部会　学年会</t>
  </si>
  <si>
    <t>運動会プログラム決定会15:30</t>
    <rPh sb="0" eb="3">
      <t>ウンドウカイ</t>
    </rPh>
    <rPh sb="8" eb="10">
      <t>ケッテイ</t>
    </rPh>
    <rPh sb="10" eb="11">
      <t>カイ</t>
    </rPh>
    <phoneticPr fontId="7"/>
  </si>
  <si>
    <t>委員会活動⑧</t>
    <rPh sb="0" eb="3">
      <t>イインカイ</t>
    </rPh>
    <rPh sb="3" eb="5">
      <t>カツドウ</t>
    </rPh>
    <phoneticPr fontId="7"/>
  </si>
  <si>
    <t>職朝　職員会議③（校内研・学推）</t>
    <rPh sb="9" eb="12">
      <t>コウナイケン</t>
    </rPh>
    <rPh sb="13" eb="14">
      <t>ガク</t>
    </rPh>
    <rPh sb="14" eb="15">
      <t>スイ</t>
    </rPh>
    <phoneticPr fontId="7"/>
  </si>
  <si>
    <t>こどもの日（公休日）</t>
    <phoneticPr fontId="7"/>
  </si>
  <si>
    <t>朝学　木曜日課（3年以上6校時）</t>
    <rPh sb="0" eb="2">
      <t>アサガク</t>
    </rPh>
    <rPh sb="3" eb="5">
      <t>モクヨウ</t>
    </rPh>
    <rPh sb="5" eb="7">
      <t>ニッカ</t>
    </rPh>
    <rPh sb="9" eb="12">
      <t>ネンイジョウ</t>
    </rPh>
    <rPh sb="13" eb="15">
      <t>コウジ</t>
    </rPh>
    <phoneticPr fontId="7"/>
  </si>
  <si>
    <t>家庭学習がんばり賞表彰（低学年）</t>
    <rPh sb="0" eb="2">
      <t>カテイ</t>
    </rPh>
    <rPh sb="2" eb="4">
      <t>ガクシュウ</t>
    </rPh>
    <rPh sb="8" eb="9">
      <t>ショウ</t>
    </rPh>
    <rPh sb="9" eb="11">
      <t>ヒョウショウ</t>
    </rPh>
    <rPh sb="12" eb="13">
      <t>テイ</t>
    </rPh>
    <rPh sb="13" eb="15">
      <t>ガクネン</t>
    </rPh>
    <phoneticPr fontId="7"/>
  </si>
  <si>
    <t>朝学　特別日課</t>
    <rPh sb="0" eb="2">
      <t>アサガク</t>
    </rPh>
    <rPh sb="3" eb="5">
      <t>トクベツ</t>
    </rPh>
    <rPh sb="5" eb="7">
      <t>ニッカ</t>
    </rPh>
    <phoneticPr fontId="7"/>
  </si>
  <si>
    <t>修学旅行2日目</t>
    <rPh sb="0" eb="2">
      <t>シュウガク</t>
    </rPh>
    <rPh sb="2" eb="4">
      <t>リョコウ</t>
    </rPh>
    <rPh sb="5" eb="7">
      <t>ニチメ</t>
    </rPh>
    <phoneticPr fontId="7"/>
  </si>
  <si>
    <t>職朝</t>
    <rPh sb="0" eb="2">
      <t>ショクチョウ</t>
    </rPh>
    <phoneticPr fontId="7"/>
  </si>
  <si>
    <t>安全点検・人権の日・法遵守の日</t>
    <rPh sb="0" eb="2">
      <t>アンゼン</t>
    </rPh>
    <rPh sb="2" eb="4">
      <t>テンケン</t>
    </rPh>
    <rPh sb="5" eb="7">
      <t>ジンケン</t>
    </rPh>
    <rPh sb="8" eb="9">
      <t>ヒ</t>
    </rPh>
    <rPh sb="10" eb="11">
      <t>ホウ</t>
    </rPh>
    <rPh sb="11" eb="13">
      <t>ジュンシュ</t>
    </rPh>
    <rPh sb="14" eb="15">
      <t>ヒ</t>
    </rPh>
    <phoneticPr fontId="7"/>
  </si>
  <si>
    <t>朝学</t>
    <rPh sb="0" eb="2">
      <t>アサガク</t>
    </rPh>
    <phoneticPr fontId="7"/>
  </si>
  <si>
    <t>朝学　委員会活動</t>
    <rPh sb="0" eb="2">
      <t>アサガク</t>
    </rPh>
    <rPh sb="3" eb="6">
      <t>イインカイ</t>
    </rPh>
    <rPh sb="6" eb="8">
      <t>カツドウ</t>
    </rPh>
    <phoneticPr fontId="7"/>
  </si>
  <si>
    <t>春の遠足下検分</t>
  </si>
  <si>
    <t>朝学（高学年）</t>
    <rPh sb="0" eb="2">
      <t>アサガク</t>
    </rPh>
    <rPh sb="3" eb="6">
      <t>コウガクネン</t>
    </rPh>
    <phoneticPr fontId="7"/>
  </si>
  <si>
    <t>旧盆（ウークイ）</t>
    <rPh sb="0" eb="2">
      <t>キュウボン</t>
    </rPh>
    <phoneticPr fontId="7"/>
  </si>
  <si>
    <t>　　　避難訓練（幼稚園・あずかり）</t>
    <rPh sb="3" eb="5">
      <t>ヒナン</t>
    </rPh>
    <rPh sb="5" eb="7">
      <t>クンレン</t>
    </rPh>
    <rPh sb="8" eb="11">
      <t>ヨウチエン</t>
    </rPh>
    <phoneticPr fontId="7"/>
  </si>
  <si>
    <t>企画・校内研・学推委員会16:15</t>
    <rPh sb="0" eb="2">
      <t>キカク</t>
    </rPh>
    <rPh sb="3" eb="6">
      <t>コウナイケン</t>
    </rPh>
    <rPh sb="7" eb="8">
      <t>ガク</t>
    </rPh>
    <rPh sb="8" eb="9">
      <t>スイ</t>
    </rPh>
    <rPh sb="9" eb="12">
      <t>イインカイ</t>
    </rPh>
    <phoneticPr fontId="7"/>
  </si>
  <si>
    <t>２学期後半開始お話朝会　小中合同情報交換会②</t>
    <rPh sb="1" eb="3">
      <t>ガッキ</t>
    </rPh>
    <rPh sb="3" eb="5">
      <t>コウハン</t>
    </rPh>
    <rPh sb="5" eb="7">
      <t>カイシ</t>
    </rPh>
    <rPh sb="8" eb="9">
      <t>ハナシ</t>
    </rPh>
    <rPh sb="9" eb="11">
      <t>チョウカイ</t>
    </rPh>
    <rPh sb="12" eb="14">
      <t>ショウチュウ</t>
    </rPh>
    <rPh sb="14" eb="16">
      <t>ゴウドウ</t>
    </rPh>
    <rPh sb="16" eb="18">
      <t>ジョウホウ</t>
    </rPh>
    <rPh sb="18" eb="21">
      <t>コウカンカイ</t>
    </rPh>
    <phoneticPr fontId="7"/>
  </si>
  <si>
    <t>新職員小中一貫説明会16:00</t>
    <rPh sb="0" eb="3">
      <t>シンショクイン</t>
    </rPh>
    <rPh sb="3" eb="5">
      <t>ショウチュウ</t>
    </rPh>
    <rPh sb="5" eb="7">
      <t>イッカン</t>
    </rPh>
    <rPh sb="7" eb="10">
      <t>セツメイカイ</t>
    </rPh>
    <phoneticPr fontId="7"/>
  </si>
  <si>
    <t>子どものためのクラッシックコンサート（午後の部）</t>
    <rPh sb="0" eb="1">
      <t>コ</t>
    </rPh>
    <rPh sb="19" eb="21">
      <t>ゴゴ</t>
    </rPh>
    <rPh sb="22" eb="23">
      <t>ブ</t>
    </rPh>
    <phoneticPr fontId="7"/>
  </si>
  <si>
    <t>職員集会16:15　委員会活動⑨　JTE2学期後半開始</t>
    <rPh sb="0" eb="2">
      <t>ショクイン</t>
    </rPh>
    <rPh sb="2" eb="4">
      <t>シュウカイ</t>
    </rPh>
    <rPh sb="10" eb="13">
      <t>イインカイ</t>
    </rPh>
    <rPh sb="13" eb="15">
      <t>カツドウ</t>
    </rPh>
    <rPh sb="21" eb="23">
      <t>ガッキ</t>
    </rPh>
    <rPh sb="23" eb="25">
      <t>コウハン</t>
    </rPh>
    <rPh sb="25" eb="27">
      <t>カイシ</t>
    </rPh>
    <phoneticPr fontId="7"/>
  </si>
  <si>
    <t>職朝　</t>
    <phoneticPr fontId="7"/>
  </si>
  <si>
    <t>宿泊指導者研9:00～13:00石川青少年の家</t>
    <rPh sb="0" eb="2">
      <t>シュクハク</t>
    </rPh>
    <rPh sb="2" eb="4">
      <t>シドウ</t>
    </rPh>
    <rPh sb="4" eb="6">
      <t>シャケン</t>
    </rPh>
    <rPh sb="16" eb="18">
      <t>イシカワ</t>
    </rPh>
    <rPh sb="18" eb="21">
      <t>セイショウネン</t>
    </rPh>
    <rPh sb="22" eb="23">
      <t>イエ</t>
    </rPh>
    <phoneticPr fontId="7"/>
  </si>
  <si>
    <t>職朝</t>
    <rPh sb="0" eb="1">
      <t>ショク</t>
    </rPh>
    <rPh sb="1" eb="2">
      <t>アサ</t>
    </rPh>
    <phoneticPr fontId="7"/>
  </si>
  <si>
    <t>職朝　1学期の終業式（給食あり　通常日課）</t>
    <rPh sb="0" eb="1">
      <t>ショク</t>
    </rPh>
    <rPh sb="1" eb="2">
      <t>アサ</t>
    </rPh>
    <rPh sb="4" eb="6">
      <t>ガッキ</t>
    </rPh>
    <rPh sb="7" eb="10">
      <t>シュウギョウシキ</t>
    </rPh>
    <rPh sb="11" eb="13">
      <t>キュウショク</t>
    </rPh>
    <rPh sb="16" eb="18">
      <t>ツウジョウ</t>
    </rPh>
    <rPh sb="18" eb="20">
      <t>ニッカ</t>
    </rPh>
    <phoneticPr fontId="7"/>
  </si>
  <si>
    <t>学年会　入学式・新学期準備</t>
  </si>
  <si>
    <t>自転車安全講話　5校時3,4年　6校時5,6年</t>
    <rPh sb="0" eb="3">
      <t>ジテンシャ</t>
    </rPh>
    <rPh sb="3" eb="5">
      <t>アンゼン</t>
    </rPh>
    <rPh sb="5" eb="7">
      <t>コウワ</t>
    </rPh>
    <rPh sb="9" eb="11">
      <t>コウジ</t>
    </rPh>
    <rPh sb="14" eb="15">
      <t>ネン</t>
    </rPh>
    <rPh sb="17" eb="19">
      <t>コウジ</t>
    </rPh>
    <rPh sb="22" eb="23">
      <t>ネン</t>
    </rPh>
    <phoneticPr fontId="7"/>
  </si>
  <si>
    <t>自然教室（１日目）</t>
    <rPh sb="0" eb="2">
      <t>シゼン</t>
    </rPh>
    <rPh sb="2" eb="4">
      <t>キョウシツ</t>
    </rPh>
    <rPh sb="6" eb="8">
      <t>ニチメ</t>
    </rPh>
    <phoneticPr fontId="7"/>
  </si>
  <si>
    <t>運動会来賓へ発送（教頭）</t>
    <rPh sb="0" eb="3">
      <t>ウンドウカイ</t>
    </rPh>
    <rPh sb="3" eb="5">
      <t>ライヒン</t>
    </rPh>
    <rPh sb="6" eb="8">
      <t>ハッソウ</t>
    </rPh>
    <rPh sb="9" eb="11">
      <t>キョウトウ</t>
    </rPh>
    <phoneticPr fontId="7"/>
  </si>
  <si>
    <t>職員集合写真（卒業アルバム）　JTE1学期勤務終了</t>
    <rPh sb="0" eb="2">
      <t>ショクイン</t>
    </rPh>
    <rPh sb="2" eb="4">
      <t>シュウゴウ</t>
    </rPh>
    <rPh sb="4" eb="6">
      <t>シャシン</t>
    </rPh>
    <rPh sb="7" eb="9">
      <t>ソツギョウ</t>
    </rPh>
    <rPh sb="19" eb="21">
      <t>ガッキ</t>
    </rPh>
    <rPh sb="21" eb="23">
      <t>キンム</t>
    </rPh>
    <rPh sb="23" eb="25">
      <t>シュウリョウ</t>
    </rPh>
    <phoneticPr fontId="7"/>
  </si>
  <si>
    <t>児童支援委員会16:15</t>
    <rPh sb="0" eb="2">
      <t>ジドウ</t>
    </rPh>
    <rPh sb="2" eb="4">
      <t>シエン</t>
    </rPh>
    <rPh sb="4" eb="7">
      <t>イインカイ</t>
    </rPh>
    <phoneticPr fontId="7"/>
  </si>
  <si>
    <t>入園式</t>
    <phoneticPr fontId="7"/>
  </si>
  <si>
    <t>よい歯の表彰（幼）</t>
    <rPh sb="2" eb="3">
      <t>ハ</t>
    </rPh>
    <rPh sb="4" eb="6">
      <t>ヒョウショウ</t>
    </rPh>
    <rPh sb="7" eb="8">
      <t>ヨウ</t>
    </rPh>
    <phoneticPr fontId="7"/>
  </si>
  <si>
    <t>《自然教室団長（校長）　修学旅行団長（教頭）》</t>
    <rPh sb="1" eb="3">
      <t>シゼン</t>
    </rPh>
    <rPh sb="3" eb="5">
      <t>キョウシツ</t>
    </rPh>
    <rPh sb="5" eb="7">
      <t>ダンチョウ</t>
    </rPh>
    <rPh sb="8" eb="10">
      <t>コウチョウ</t>
    </rPh>
    <rPh sb="12" eb="14">
      <t>シュウガク</t>
    </rPh>
    <rPh sb="14" eb="16">
      <t>リョコウ</t>
    </rPh>
    <rPh sb="16" eb="18">
      <t>ダンチョウ</t>
    </rPh>
    <rPh sb="19" eb="21">
      <t>キョウトウ</t>
    </rPh>
    <phoneticPr fontId="7"/>
  </si>
  <si>
    <t>学年会　第3回合同研修会（学力調査分析）</t>
    <rPh sb="0" eb="3">
      <t>ガクネンカイ</t>
    </rPh>
    <rPh sb="4" eb="5">
      <t>ダイ</t>
    </rPh>
    <rPh sb="6" eb="7">
      <t>カイ</t>
    </rPh>
    <rPh sb="7" eb="9">
      <t>ゴウドウ</t>
    </rPh>
    <rPh sb="9" eb="11">
      <t>ケンシュウ</t>
    </rPh>
    <rPh sb="11" eb="12">
      <t>カイ</t>
    </rPh>
    <rPh sb="13" eb="15">
      <t>ガクリョク</t>
    </rPh>
    <rPh sb="15" eb="17">
      <t>チョウサ</t>
    </rPh>
    <rPh sb="17" eb="19">
      <t>ブンセキ</t>
    </rPh>
    <phoneticPr fontId="7"/>
  </si>
  <si>
    <t>6年生振り替え休（修学旅行）</t>
    <rPh sb="1" eb="3">
      <t>ネンセイ</t>
    </rPh>
    <rPh sb="3" eb="4">
      <t>フ</t>
    </rPh>
    <rPh sb="5" eb="6">
      <t>カ</t>
    </rPh>
    <rPh sb="7" eb="8">
      <t>キュウ</t>
    </rPh>
    <rPh sb="9" eb="11">
      <t>シュウガク</t>
    </rPh>
    <rPh sb="11" eb="13">
      <t>リョコウ</t>
    </rPh>
    <phoneticPr fontId="7"/>
  </si>
  <si>
    <t>新任式・始業式（給食なし，4校時）在籍確認</t>
    <phoneticPr fontId="7"/>
  </si>
  <si>
    <t>自然教室（2日目）</t>
    <rPh sb="0" eb="2">
      <t>シゼン</t>
    </rPh>
    <rPh sb="2" eb="4">
      <t>キョウシツ</t>
    </rPh>
    <rPh sb="6" eb="8">
      <t>ニチメ</t>
    </rPh>
    <phoneticPr fontId="7"/>
  </si>
  <si>
    <t>職朝　1人一鉢運動開始</t>
    <rPh sb="0" eb="1">
      <t>ショク</t>
    </rPh>
    <rPh sb="1" eb="2">
      <t>アサ</t>
    </rPh>
    <rPh sb="3" eb="5">
      <t>ヒトリ</t>
    </rPh>
    <rPh sb="5" eb="7">
      <t>ヒトハチ</t>
    </rPh>
    <rPh sb="7" eb="9">
      <t>ウンドウ</t>
    </rPh>
    <rPh sb="9" eb="11">
      <t>カイシ</t>
    </rPh>
    <phoneticPr fontId="7"/>
  </si>
  <si>
    <t>企画･校内研・学推委員会16:15</t>
    <rPh sb="0" eb="2">
      <t>キカク</t>
    </rPh>
    <rPh sb="3" eb="6">
      <t>コウナイケン</t>
    </rPh>
    <rPh sb="7" eb="8">
      <t>ガク</t>
    </rPh>
    <rPh sb="8" eb="9">
      <t>スイ</t>
    </rPh>
    <rPh sb="9" eb="12">
      <t>イインカイ</t>
    </rPh>
    <phoneticPr fontId="7"/>
  </si>
  <si>
    <t>給食交流会</t>
    <rPh sb="0" eb="2">
      <t>キュウショク</t>
    </rPh>
    <rPh sb="2" eb="5">
      <t>コウリュウカイ</t>
    </rPh>
    <phoneticPr fontId="7"/>
  </si>
  <si>
    <t>入学式前日準備（児童は５～６年）</t>
    <phoneticPr fontId="7"/>
  </si>
  <si>
    <t>内科検診（1･3･5年）</t>
    <rPh sb="0" eb="2">
      <t>ナイカ</t>
    </rPh>
    <rPh sb="2" eb="4">
      <t>ケンシン</t>
    </rPh>
    <rPh sb="10" eb="11">
      <t>ネン</t>
    </rPh>
    <phoneticPr fontId="7"/>
  </si>
  <si>
    <t>学年会　部活動担会議①</t>
    <rPh sb="0" eb="3">
      <t>ガクネンカイ</t>
    </rPh>
    <rPh sb="4" eb="7">
      <t>ブカツドウ</t>
    </rPh>
    <rPh sb="7" eb="8">
      <t>タン</t>
    </rPh>
    <rPh sb="8" eb="10">
      <t>カイギ</t>
    </rPh>
    <phoneticPr fontId="7"/>
  </si>
  <si>
    <t>地域懇談会</t>
    <rPh sb="0" eb="2">
      <t>チイキ</t>
    </rPh>
    <rPh sb="2" eb="5">
      <t>コンダンカイ</t>
    </rPh>
    <phoneticPr fontId="7"/>
  </si>
  <si>
    <t>朝学　企画・校内研・学推委員会15:30</t>
    <rPh sb="0" eb="2">
      <t>アサガク</t>
    </rPh>
    <rPh sb="3" eb="5">
      <t>キカク</t>
    </rPh>
    <rPh sb="6" eb="9">
      <t>コウナイケン</t>
    </rPh>
    <rPh sb="10" eb="11">
      <t>ガク</t>
    </rPh>
    <rPh sb="11" eb="12">
      <t>スイ</t>
    </rPh>
    <rPh sb="12" eb="15">
      <t>イインカイ</t>
    </rPh>
    <phoneticPr fontId="7"/>
  </si>
  <si>
    <t>朝学　月曜日課（5校時）　委員会活動③</t>
    <rPh sb="0" eb="2">
      <t>アサガク</t>
    </rPh>
    <rPh sb="3" eb="5">
      <t>ゲツヨウ</t>
    </rPh>
    <rPh sb="5" eb="7">
      <t>ニッカ</t>
    </rPh>
    <rPh sb="9" eb="11">
      <t>コウジ</t>
    </rPh>
    <rPh sb="13" eb="16">
      <t>イインカイ</t>
    </rPh>
    <rPh sb="16" eb="18">
      <t>カツドウ</t>
    </rPh>
    <phoneticPr fontId="7"/>
  </si>
  <si>
    <t>体育朝会③→全体練習②</t>
    <rPh sb="0" eb="2">
      <t>タイイク</t>
    </rPh>
    <rPh sb="2" eb="4">
      <t>チョウカイ</t>
    </rPh>
    <rPh sb="6" eb="8">
      <t>ゼンタイ</t>
    </rPh>
    <rPh sb="8" eb="10">
      <t>レンシュウ</t>
    </rPh>
    <phoneticPr fontId="7"/>
  </si>
  <si>
    <t>お話朝会　くれのまち見学</t>
    <rPh sb="1" eb="2">
      <t>ハナシ</t>
    </rPh>
    <rPh sb="2" eb="4">
      <t>チョウカイ</t>
    </rPh>
    <rPh sb="10" eb="12">
      <t>ケンガク</t>
    </rPh>
    <phoneticPr fontId="7"/>
  </si>
  <si>
    <t>朝学　中学入学説明会</t>
    <rPh sb="0" eb="2">
      <t>アサガク</t>
    </rPh>
    <rPh sb="3" eb="5">
      <t>チュウガク</t>
    </rPh>
    <rPh sb="5" eb="7">
      <t>ニュウガク</t>
    </rPh>
    <rPh sb="7" eb="10">
      <t>セツメイカイ</t>
    </rPh>
    <phoneticPr fontId="7"/>
  </si>
  <si>
    <t>聴力検査（1年） 教育相談課照屋さん9:00来校</t>
    <rPh sb="0" eb="2">
      <t>チョウリョク</t>
    </rPh>
    <rPh sb="2" eb="4">
      <t>ケンサ</t>
    </rPh>
    <rPh sb="6" eb="7">
      <t>ネン</t>
    </rPh>
    <rPh sb="9" eb="11">
      <t>キョウイク</t>
    </rPh>
    <rPh sb="11" eb="14">
      <t>ソウダンカ</t>
    </rPh>
    <rPh sb="14" eb="16">
      <t>テルヤ</t>
    </rPh>
    <rPh sb="22" eb="24">
      <t>ライコウ</t>
    </rPh>
    <phoneticPr fontId="7"/>
  </si>
  <si>
    <t>神中合唱コンクール（6年参加）</t>
    <rPh sb="0" eb="1">
      <t>カミ</t>
    </rPh>
    <rPh sb="1" eb="2">
      <t>チュウ</t>
    </rPh>
    <rPh sb="2" eb="4">
      <t>ガッショウ</t>
    </rPh>
    <rPh sb="11" eb="14">
      <t>ネンサンカ</t>
    </rPh>
    <phoneticPr fontId="7"/>
  </si>
  <si>
    <t>クラブ⑨</t>
    <phoneticPr fontId="7"/>
  </si>
  <si>
    <t>成人の日</t>
    <rPh sb="0" eb="2">
      <t>セイジン</t>
    </rPh>
    <rPh sb="3" eb="4">
      <t>ヒ</t>
    </rPh>
    <phoneticPr fontId="7"/>
  </si>
  <si>
    <t>教員評価システム当初面談</t>
    <rPh sb="0" eb="2">
      <t>キョウイン</t>
    </rPh>
    <rPh sb="2" eb="4">
      <t>ヒョウカ</t>
    </rPh>
    <rPh sb="8" eb="10">
      <t>トウショ</t>
    </rPh>
    <rPh sb="10" eb="12">
      <t>メンダン</t>
    </rPh>
    <phoneticPr fontId="7"/>
  </si>
  <si>
    <t>内科検診（2・4・6年）　1～5年（14:50）6年（15:45）下校</t>
    <rPh sb="0" eb="2">
      <t>ナイカ</t>
    </rPh>
    <rPh sb="2" eb="4">
      <t>ケンシン</t>
    </rPh>
    <rPh sb="10" eb="11">
      <t>ネン</t>
    </rPh>
    <rPh sb="16" eb="17">
      <t>ネン</t>
    </rPh>
    <rPh sb="25" eb="26">
      <t>ネン</t>
    </rPh>
    <rPh sb="33" eb="35">
      <t>ゲコウ</t>
    </rPh>
    <phoneticPr fontId="7"/>
  </si>
  <si>
    <t>職朝 ◇プール排水日</t>
    <rPh sb="0" eb="2">
      <t>ショクチョウ</t>
    </rPh>
    <rPh sb="7" eb="9">
      <t>ハイスイ</t>
    </rPh>
    <rPh sb="9" eb="10">
      <t>ビ</t>
    </rPh>
    <phoneticPr fontId="7"/>
  </si>
  <si>
    <t>朝学　校内研全体授業研2の2国語（13:55）</t>
    <rPh sb="0" eb="2">
      <t>アサガク</t>
    </rPh>
    <rPh sb="3" eb="6">
      <t>コウナイケン</t>
    </rPh>
    <rPh sb="6" eb="8">
      <t>ゼンタイ</t>
    </rPh>
    <rPh sb="8" eb="10">
      <t>ジュギョウ</t>
    </rPh>
    <rPh sb="10" eb="11">
      <t>ケン</t>
    </rPh>
    <rPh sb="14" eb="16">
      <t>コクゴ</t>
    </rPh>
    <phoneticPr fontId="7"/>
  </si>
  <si>
    <t>那覇市議会議員一般選挙投票所使用</t>
    <rPh sb="0" eb="2">
      <t>ナハ</t>
    </rPh>
    <rPh sb="2" eb="5">
      <t>シギカイ</t>
    </rPh>
    <rPh sb="5" eb="7">
      <t>ギイン</t>
    </rPh>
    <rPh sb="7" eb="9">
      <t>イッパン</t>
    </rPh>
    <rPh sb="9" eb="11">
      <t>センキョ</t>
    </rPh>
    <rPh sb="11" eb="14">
      <t>トウヒョウジョ</t>
    </rPh>
    <rPh sb="14" eb="16">
      <t>シヨウ</t>
    </rPh>
    <phoneticPr fontId="7"/>
  </si>
  <si>
    <t>朝学　学習発表会練習開始</t>
    <rPh sb="0" eb="2">
      <t>アサガク</t>
    </rPh>
    <rPh sb="3" eb="5">
      <t>ガクシュウ</t>
    </rPh>
    <rPh sb="5" eb="8">
      <t>ハッピョウカイ</t>
    </rPh>
    <rPh sb="8" eb="10">
      <t>レンシュウ</t>
    </rPh>
    <rPh sb="10" eb="12">
      <t>カイシ</t>
    </rPh>
    <phoneticPr fontId="7"/>
  </si>
  <si>
    <t>音楽朝会⑥　新入園児1日体験</t>
    <rPh sb="0" eb="2">
      <t>オンガク</t>
    </rPh>
    <rPh sb="2" eb="4">
      <t>チョウカイ</t>
    </rPh>
    <rPh sb="6" eb="7">
      <t>シン</t>
    </rPh>
    <rPh sb="7" eb="10">
      <t>ニュウエンジ</t>
    </rPh>
    <rPh sb="11" eb="12">
      <t>ニチ</t>
    </rPh>
    <rPh sb="12" eb="14">
      <t>タイケン</t>
    </rPh>
    <phoneticPr fontId="7"/>
  </si>
  <si>
    <t>音楽朝会⑦</t>
    <rPh sb="0" eb="2">
      <t>オンガク</t>
    </rPh>
    <rPh sb="2" eb="4">
      <t>チョウカイ</t>
    </rPh>
    <phoneticPr fontId="7"/>
  </si>
  <si>
    <t>プール清掃4,5年</t>
    <rPh sb="3" eb="5">
      <t>セイソウ</t>
    </rPh>
    <rPh sb="8" eb="9">
      <t>ネン</t>
    </rPh>
    <phoneticPr fontId="7"/>
  </si>
  <si>
    <t>普通日課4校時　学年会</t>
    <rPh sb="0" eb="2">
      <t>フツウ</t>
    </rPh>
    <rPh sb="2" eb="4">
      <t>ニッカ</t>
    </rPh>
    <rPh sb="5" eb="7">
      <t>コウジ</t>
    </rPh>
    <rPh sb="8" eb="11">
      <t>ガクネンカイ</t>
    </rPh>
    <phoneticPr fontId="7"/>
  </si>
  <si>
    <t>体育の日</t>
    <rPh sb="0" eb="2">
      <t>タイイク</t>
    </rPh>
    <rPh sb="3" eb="4">
      <t>ヒ</t>
    </rPh>
    <phoneticPr fontId="7"/>
  </si>
  <si>
    <t>校内研全体報告会16:15　避難訓練（幼）</t>
    <rPh sb="0" eb="3">
      <t>コウナイケン</t>
    </rPh>
    <rPh sb="3" eb="5">
      <t>ゼンタイ</t>
    </rPh>
    <rPh sb="5" eb="8">
      <t>ホウコクカイ</t>
    </rPh>
    <rPh sb="14" eb="16">
      <t>ヒナン</t>
    </rPh>
    <rPh sb="16" eb="18">
      <t>クンレン</t>
    </rPh>
    <rPh sb="19" eb="20">
      <t>ヨウ</t>
    </rPh>
    <phoneticPr fontId="7"/>
  </si>
  <si>
    <t>13:45下校　2の2（14:50下校）</t>
    <rPh sb="5" eb="7">
      <t>ゲコウ</t>
    </rPh>
    <rPh sb="17" eb="19">
      <t>ゲコウ</t>
    </rPh>
    <phoneticPr fontId="7"/>
  </si>
  <si>
    <t>委員会引き継ぎ式（委員会活動⑩）6校時</t>
    <rPh sb="0" eb="3">
      <t>イインカイ</t>
    </rPh>
    <phoneticPr fontId="7"/>
  </si>
  <si>
    <t>PTA評議委員会</t>
    <rPh sb="3" eb="5">
      <t>ヒョウギ</t>
    </rPh>
    <rPh sb="5" eb="8">
      <t>イインカイ</t>
    </rPh>
    <phoneticPr fontId="7"/>
  </si>
  <si>
    <t>入学式1,5,6年参加　委員会活動①スタート式（6校時）　　</t>
    <rPh sb="12" eb="15">
      <t>イインカイ</t>
    </rPh>
    <rPh sb="15" eb="17">
      <t>カツドウ</t>
    </rPh>
    <rPh sb="22" eb="23">
      <t>シキ</t>
    </rPh>
    <rPh sb="25" eb="27">
      <t>コウジ</t>
    </rPh>
    <phoneticPr fontId="7"/>
  </si>
  <si>
    <t>朝学　個人面談日程お手紙配布（〆切13日）</t>
    <rPh sb="0" eb="2">
      <t>アサガク</t>
    </rPh>
    <rPh sb="3" eb="5">
      <t>コジン</t>
    </rPh>
    <rPh sb="5" eb="7">
      <t>メンダン</t>
    </rPh>
    <rPh sb="7" eb="9">
      <t>ニッテイ</t>
    </rPh>
    <rPh sb="10" eb="12">
      <t>テガミ</t>
    </rPh>
    <rPh sb="12" eb="14">
      <t>ハイフ</t>
    </rPh>
    <rPh sb="15" eb="17">
      <t>シメキリ</t>
    </rPh>
    <rPh sb="19" eb="20">
      <t>ニチ</t>
    </rPh>
    <phoneticPr fontId="7"/>
  </si>
  <si>
    <t>CGG運動（３．４年児童、保護者）</t>
    <rPh sb="3" eb="5">
      <t>ウンドウ</t>
    </rPh>
    <rPh sb="9" eb="10">
      <t>ネン</t>
    </rPh>
    <rPh sb="10" eb="12">
      <t>ジドウ</t>
    </rPh>
    <rPh sb="13" eb="16">
      <t>ホゴシャ</t>
    </rPh>
    <phoneticPr fontId="7"/>
  </si>
  <si>
    <t>学年朝会→（児童会募金贈呈式の場合あり）</t>
    <rPh sb="0" eb="2">
      <t>ガクネン</t>
    </rPh>
    <rPh sb="2" eb="4">
      <t>チョウカイ</t>
    </rPh>
    <rPh sb="6" eb="9">
      <t>ジドウカイ</t>
    </rPh>
    <rPh sb="9" eb="11">
      <t>ボキン</t>
    </rPh>
    <rPh sb="11" eb="14">
      <t>ゾウテイシキ</t>
    </rPh>
    <rPh sb="15" eb="17">
      <t>バアイ</t>
    </rPh>
    <phoneticPr fontId="7"/>
  </si>
  <si>
    <t>後片付け６年　中学入学式（午後）</t>
    <rPh sb="7" eb="9">
      <t>チュウガク</t>
    </rPh>
    <rPh sb="9" eb="12">
      <t>ニュウガクシキ</t>
    </rPh>
    <rPh sb="13" eb="15">
      <t>ゴゴ</t>
    </rPh>
    <phoneticPr fontId="7"/>
  </si>
  <si>
    <t>お弁当給食開始（幼）</t>
    <rPh sb="1" eb="3">
      <t>ベントウ</t>
    </rPh>
    <rPh sb="3" eb="5">
      <t>キュウショク</t>
    </rPh>
    <rPh sb="5" eb="7">
      <t>カイシ</t>
    </rPh>
    <rPh sb="8" eb="9">
      <t>ヨウ</t>
    </rPh>
    <phoneticPr fontId="7"/>
  </si>
  <si>
    <t>職員会議⑦15:30</t>
    <rPh sb="0" eb="2">
      <t>ショクイン</t>
    </rPh>
    <rPh sb="2" eb="4">
      <t>カイギ</t>
    </rPh>
    <phoneticPr fontId="7"/>
  </si>
  <si>
    <t>PTA作業予備日</t>
    <rPh sb="3" eb="5">
      <t>サギョウ</t>
    </rPh>
    <rPh sb="5" eb="8">
      <t>ヨビビ</t>
    </rPh>
    <phoneticPr fontId="7"/>
  </si>
  <si>
    <t>秋季休業</t>
    <rPh sb="0" eb="2">
      <t>シュウキ</t>
    </rPh>
    <rPh sb="2" eb="4">
      <t>キュウギョウ</t>
    </rPh>
    <phoneticPr fontId="7"/>
  </si>
  <si>
    <t>入学説明会担当職員打ち合わせ</t>
    <rPh sb="0" eb="2">
      <t>ニュウガク</t>
    </rPh>
    <rPh sb="2" eb="5">
      <t>セツメイカイ</t>
    </rPh>
    <rPh sb="5" eb="7">
      <t>タントウ</t>
    </rPh>
    <rPh sb="7" eb="9">
      <t>ショクイン</t>
    </rPh>
    <rPh sb="9" eb="10">
      <t>ウ</t>
    </rPh>
    <rPh sb="11" eb="12">
      <t>ア</t>
    </rPh>
    <phoneticPr fontId="7"/>
  </si>
  <si>
    <t>企画・校内研・学推委員会16:15～</t>
    <rPh sb="11" eb="12">
      <t>カイ</t>
    </rPh>
    <phoneticPr fontId="7"/>
  </si>
  <si>
    <t>学級保護者会※特日4校時</t>
    <rPh sb="0" eb="2">
      <t>ガッキュウ</t>
    </rPh>
    <rPh sb="2" eb="6">
      <t>ホゴシャカイ</t>
    </rPh>
    <rPh sb="7" eb="8">
      <t>トク</t>
    </rPh>
    <rPh sb="8" eb="9">
      <t>ジツ</t>
    </rPh>
    <rPh sb="10" eb="12">
      <t>コウジ</t>
    </rPh>
    <phoneticPr fontId="7"/>
  </si>
  <si>
    <t>代表委員会（運動会テーマ）</t>
    <rPh sb="0" eb="2">
      <t>ダイヒョウ</t>
    </rPh>
    <rPh sb="2" eb="5">
      <t>イインカイ</t>
    </rPh>
    <rPh sb="6" eb="9">
      <t>ウンドウカイ</t>
    </rPh>
    <phoneticPr fontId="7"/>
  </si>
  <si>
    <t>クラブ⑦　学年会</t>
    <rPh sb="5" eb="8">
      <t>ガクネンカイ</t>
    </rPh>
    <phoneticPr fontId="7"/>
  </si>
  <si>
    <t>各部長ｺｰﾃﾞｨﾈｰﾀｰ会議16:15</t>
    <rPh sb="0" eb="1">
      <t>カク</t>
    </rPh>
    <rPh sb="1" eb="3">
      <t>ブチョウ</t>
    </rPh>
    <rPh sb="12" eb="14">
      <t>カイギ</t>
    </rPh>
    <phoneticPr fontId="7"/>
  </si>
  <si>
    <t>職朝　身体計測（6年）</t>
    <rPh sb="0" eb="2">
      <t>ショクチョウ</t>
    </rPh>
    <phoneticPr fontId="7"/>
  </si>
  <si>
    <t>第1回合同研修会15:15一貫ルーム</t>
    <rPh sb="0" eb="1">
      <t>ダイ</t>
    </rPh>
    <rPh sb="2" eb="3">
      <t>カイ</t>
    </rPh>
    <rPh sb="3" eb="5">
      <t>ゴウドウ</t>
    </rPh>
    <rPh sb="5" eb="7">
      <t>ケンシュウ</t>
    </rPh>
    <rPh sb="7" eb="8">
      <t>カイ</t>
    </rPh>
    <rPh sb="13" eb="15">
      <t>イッカン</t>
    </rPh>
    <phoneticPr fontId="7"/>
  </si>
  <si>
    <t>朝学　神中登校日合同</t>
    <rPh sb="0" eb="2">
      <t>アサガク</t>
    </rPh>
    <rPh sb="3" eb="4">
      <t>カミ</t>
    </rPh>
    <rPh sb="4" eb="5">
      <t>チュウ</t>
    </rPh>
    <rPh sb="5" eb="8">
      <t>トウコウビ</t>
    </rPh>
    <rPh sb="8" eb="10">
      <t>ゴウドウ</t>
    </rPh>
    <phoneticPr fontId="7"/>
  </si>
  <si>
    <t>　</t>
    <phoneticPr fontId="7"/>
  </si>
  <si>
    <t>１年給食開始,1年通常日課</t>
  </si>
  <si>
    <t>※特日5校時</t>
    <rPh sb="1" eb="3">
      <t>トクニチ</t>
    </rPh>
    <rPh sb="4" eb="6">
      <t>コウジ</t>
    </rPh>
    <phoneticPr fontId="7"/>
  </si>
  <si>
    <t>校内研（隣学年研①）</t>
    <rPh sb="0" eb="3">
      <t>コウナイケン</t>
    </rPh>
    <rPh sb="4" eb="7">
      <t>リンガクネン</t>
    </rPh>
    <rPh sb="7" eb="8">
      <t>ケン</t>
    </rPh>
    <phoneticPr fontId="7"/>
  </si>
  <si>
    <t>山の日</t>
    <rPh sb="0" eb="1">
      <t>ヤマ</t>
    </rPh>
    <rPh sb="2" eb="3">
      <t>ヒ</t>
    </rPh>
    <phoneticPr fontId="7"/>
  </si>
  <si>
    <t>家庭学習がんばろう旬間終了</t>
    <rPh sb="0" eb="2">
      <t>カテイ</t>
    </rPh>
    <rPh sb="2" eb="4">
      <t>ガクシュウ</t>
    </rPh>
    <rPh sb="9" eb="11">
      <t>ジュンカン</t>
    </rPh>
    <rPh sb="11" eb="13">
      <t>シュウリョウ</t>
    </rPh>
    <phoneticPr fontId="7"/>
  </si>
  <si>
    <t>各部会②　学校評議委員会③</t>
    <rPh sb="0" eb="3">
      <t>カクブカイ</t>
    </rPh>
    <rPh sb="5" eb="7">
      <t>ガッコウ</t>
    </rPh>
    <rPh sb="7" eb="9">
      <t>ヒョウギ</t>
    </rPh>
    <rPh sb="9" eb="12">
      <t>イインカイ</t>
    </rPh>
    <phoneticPr fontId="7"/>
  </si>
  <si>
    <t>建国記念の日</t>
    <rPh sb="0" eb="2">
      <t>ケンコク</t>
    </rPh>
    <rPh sb="2" eb="4">
      <t>キネン</t>
    </rPh>
    <rPh sb="5" eb="6">
      <t>ヒ</t>
    </rPh>
    <phoneticPr fontId="7"/>
  </si>
  <si>
    <t>家庭訪問日程お手紙配布（13日〆切）</t>
    <rPh sb="0" eb="2">
      <t>カテイ</t>
    </rPh>
    <rPh sb="2" eb="4">
      <t>ホウモン</t>
    </rPh>
    <rPh sb="4" eb="6">
      <t>ニッテイ</t>
    </rPh>
    <rPh sb="7" eb="9">
      <t>テガミ</t>
    </rPh>
    <rPh sb="9" eb="11">
      <t>ハイフ</t>
    </rPh>
    <rPh sb="14" eb="15">
      <t>ニチ</t>
    </rPh>
    <rPh sb="15" eb="17">
      <t>シメキリ</t>
    </rPh>
    <phoneticPr fontId="7"/>
  </si>
  <si>
    <t>心電図1年　幼PTA役員会　尿，蟯虫検査2次</t>
    <rPh sb="0" eb="3">
      <t>シンデンズ</t>
    </rPh>
    <rPh sb="4" eb="5">
      <t>ネン</t>
    </rPh>
    <rPh sb="6" eb="7">
      <t>ヨウ</t>
    </rPh>
    <rPh sb="10" eb="12">
      <t>ヤクイン</t>
    </rPh>
    <rPh sb="12" eb="13">
      <t>カイ</t>
    </rPh>
    <rPh sb="14" eb="15">
      <t>ニョウ</t>
    </rPh>
    <rPh sb="16" eb="18">
      <t>ギョウチュウ</t>
    </rPh>
    <rPh sb="18" eb="20">
      <t>ケンサ</t>
    </rPh>
    <rPh sb="21" eb="22">
      <t>ジ</t>
    </rPh>
    <phoneticPr fontId="7"/>
  </si>
  <si>
    <t>授業参観（2・3校時）※学校評議委員参観</t>
    <rPh sb="0" eb="2">
      <t>ジュギョウ</t>
    </rPh>
    <rPh sb="2" eb="4">
      <t>サンカン</t>
    </rPh>
    <rPh sb="8" eb="10">
      <t>コウジ</t>
    </rPh>
    <rPh sb="12" eb="14">
      <t>ガッコウ</t>
    </rPh>
    <rPh sb="14" eb="16">
      <t>ヒョウギ</t>
    </rPh>
    <rPh sb="16" eb="18">
      <t>イイン</t>
    </rPh>
    <rPh sb="18" eb="20">
      <t>サンカン</t>
    </rPh>
    <phoneticPr fontId="7"/>
  </si>
  <si>
    <t>学年朝会　身体計測（4,5年）5年は聴力検査も実施</t>
    <rPh sb="0" eb="2">
      <t>ガクネン</t>
    </rPh>
    <rPh sb="2" eb="4">
      <t>チョウカイ</t>
    </rPh>
    <rPh sb="13" eb="14">
      <t>ネン</t>
    </rPh>
    <rPh sb="18" eb="20">
      <t>チョウリョク</t>
    </rPh>
    <rPh sb="20" eb="22">
      <t>ケンサ</t>
    </rPh>
    <rPh sb="23" eb="25">
      <t>ジッシ</t>
    </rPh>
    <phoneticPr fontId="7"/>
  </si>
  <si>
    <t>体育朝会①（オリエンテーション）</t>
    <rPh sb="0" eb="2">
      <t>タイイク</t>
    </rPh>
    <rPh sb="2" eb="4">
      <t>チョウカイ</t>
    </rPh>
    <phoneticPr fontId="7"/>
  </si>
  <si>
    <t>家庭学習がんばり賞表彰（高学年）</t>
    <rPh sb="0" eb="2">
      <t>カテイ</t>
    </rPh>
    <rPh sb="2" eb="4">
      <t>ガクシュウ</t>
    </rPh>
    <rPh sb="8" eb="9">
      <t>ショウ</t>
    </rPh>
    <rPh sb="9" eb="11">
      <t>ヒョウショウ</t>
    </rPh>
    <rPh sb="12" eb="15">
      <t>コウガクネン</t>
    </rPh>
    <phoneticPr fontId="7"/>
  </si>
  <si>
    <t>職朝　特別日課４校時</t>
    <rPh sb="0" eb="1">
      <t>ショク</t>
    </rPh>
    <rPh sb="1" eb="2">
      <t>アサ</t>
    </rPh>
    <rPh sb="3" eb="5">
      <t>トクベツ</t>
    </rPh>
    <rPh sb="5" eb="7">
      <t>ニッカ</t>
    </rPh>
    <rPh sb="8" eb="10">
      <t>コウジ</t>
    </rPh>
    <phoneticPr fontId="7"/>
  </si>
  <si>
    <t>朝学　リカバリータイム④</t>
    <rPh sb="0" eb="2">
      <t>アサガク</t>
    </rPh>
    <phoneticPr fontId="7"/>
  </si>
  <si>
    <t>プール清掃６年→職員清掃4:15～</t>
    <rPh sb="3" eb="5">
      <t>セイソウ</t>
    </rPh>
    <rPh sb="6" eb="7">
      <t>ネン</t>
    </rPh>
    <rPh sb="8" eb="10">
      <t>ショクイン</t>
    </rPh>
    <rPh sb="10" eb="12">
      <t>セイソウ</t>
    </rPh>
    <phoneticPr fontId="7"/>
  </si>
  <si>
    <t>教育相談週間①～15日</t>
    <rPh sb="0" eb="2">
      <t>キョウイク</t>
    </rPh>
    <rPh sb="2" eb="4">
      <t>ソウダン</t>
    </rPh>
    <rPh sb="4" eb="6">
      <t>シュウカン</t>
    </rPh>
    <rPh sb="10" eb="11">
      <t>ニチ</t>
    </rPh>
    <phoneticPr fontId="7"/>
  </si>
  <si>
    <t>朝学（低学年）　校長・教頭・コーディネータ会議（神中）</t>
    <rPh sb="0" eb="2">
      <t>アサガク</t>
    </rPh>
    <rPh sb="3" eb="6">
      <t>テイガクネン</t>
    </rPh>
    <rPh sb="8" eb="10">
      <t>コウチョウ</t>
    </rPh>
    <rPh sb="11" eb="13">
      <t>キョウトウ</t>
    </rPh>
    <rPh sb="21" eb="23">
      <t>カイギ</t>
    </rPh>
    <rPh sb="24" eb="25">
      <t>カミ</t>
    </rPh>
    <rPh sb="25" eb="26">
      <t>チュウ</t>
    </rPh>
    <phoneticPr fontId="7"/>
  </si>
  <si>
    <t>個人・三者面談①（樋川）</t>
    <rPh sb="0" eb="2">
      <t>コジン</t>
    </rPh>
    <rPh sb="3" eb="5">
      <t>サンシャ</t>
    </rPh>
    <rPh sb="5" eb="7">
      <t>メンダン</t>
    </rPh>
    <rPh sb="9" eb="11">
      <t>ヒガワ</t>
    </rPh>
    <phoneticPr fontId="7"/>
  </si>
  <si>
    <t>振替休日</t>
    <rPh sb="0" eb="2">
      <t>フリカエ</t>
    </rPh>
    <rPh sb="2" eb="4">
      <t>キュウジツ</t>
    </rPh>
    <phoneticPr fontId="7"/>
  </si>
  <si>
    <t>職員会議⑭15:30</t>
    <rPh sb="0" eb="2">
      <t>ショクイン</t>
    </rPh>
    <rPh sb="2" eb="4">
      <t>カイギ</t>
    </rPh>
    <phoneticPr fontId="7"/>
  </si>
  <si>
    <t>尿蟯虫検査2次　クラブ② 誕生会（幼）</t>
    <rPh sb="0" eb="1">
      <t>ニョウ</t>
    </rPh>
    <rPh sb="1" eb="3">
      <t>ギョウチュウ</t>
    </rPh>
    <rPh sb="3" eb="5">
      <t>ケンサ</t>
    </rPh>
    <rPh sb="6" eb="7">
      <t>ツギ</t>
    </rPh>
    <phoneticPr fontId="7"/>
  </si>
  <si>
    <t>給食残量調査～16日</t>
    <rPh sb="0" eb="2">
      <t>キュウショク</t>
    </rPh>
    <rPh sb="2" eb="4">
      <t>ザンリョウ</t>
    </rPh>
    <rPh sb="4" eb="6">
      <t>チョウサ</t>
    </rPh>
    <rPh sb="9" eb="10">
      <t>ニチ</t>
    </rPh>
    <phoneticPr fontId="7"/>
  </si>
  <si>
    <t>朝学　</t>
    <phoneticPr fontId="7"/>
  </si>
  <si>
    <t>朝学　第1回学校保健安全委員会16:00</t>
    <rPh sb="0" eb="2">
      <t>アサガク</t>
    </rPh>
    <rPh sb="3" eb="4">
      <t>ダイ</t>
    </rPh>
    <rPh sb="5" eb="6">
      <t>カイ</t>
    </rPh>
    <rPh sb="6" eb="8">
      <t>ガッコウ</t>
    </rPh>
    <rPh sb="8" eb="10">
      <t>ホケン</t>
    </rPh>
    <rPh sb="10" eb="12">
      <t>アンゼン</t>
    </rPh>
    <rPh sb="12" eb="15">
      <t>イインカイ</t>
    </rPh>
    <phoneticPr fontId="7"/>
  </si>
  <si>
    <t>学年朝会　テント設営（全職員・6年児童・保護者）</t>
    <rPh sb="0" eb="2">
      <t>ガクネン</t>
    </rPh>
    <rPh sb="2" eb="4">
      <t>チョウカイ</t>
    </rPh>
    <rPh sb="8" eb="10">
      <t>セツエイ</t>
    </rPh>
    <rPh sb="11" eb="14">
      <t>ゼンショクイン</t>
    </rPh>
    <rPh sb="16" eb="17">
      <t>ネン</t>
    </rPh>
    <rPh sb="17" eb="19">
      <t>ジドウ</t>
    </rPh>
    <rPh sb="20" eb="23">
      <t>ホゴシャ</t>
    </rPh>
    <phoneticPr fontId="7"/>
  </si>
  <si>
    <t>朝学 委員会活動⑦</t>
    <rPh sb="0" eb="2">
      <t>アサガク</t>
    </rPh>
    <rPh sb="3" eb="6">
      <t>イインカイ</t>
    </rPh>
    <rPh sb="6" eb="8">
      <t>カツドウ</t>
    </rPh>
    <phoneticPr fontId="7"/>
  </si>
  <si>
    <t>学年朝会　特別日課４校時</t>
    <rPh sb="0" eb="2">
      <t>ガクネン</t>
    </rPh>
    <rPh sb="2" eb="4">
      <t>チョウカイ</t>
    </rPh>
    <rPh sb="5" eb="7">
      <t>トクベツ</t>
    </rPh>
    <rPh sb="7" eb="9">
      <t>ニッカ</t>
    </rPh>
    <rPh sb="10" eb="12">
      <t>コウジ</t>
    </rPh>
    <phoneticPr fontId="7"/>
  </si>
  <si>
    <t>学年会 歯科検診（1,2,3年）</t>
    <rPh sb="0" eb="3">
      <t>ガクネンカイ</t>
    </rPh>
    <rPh sb="4" eb="6">
      <t>シカ</t>
    </rPh>
    <rPh sb="6" eb="8">
      <t>ケンシン</t>
    </rPh>
    <rPh sb="14" eb="15">
      <t>ネン</t>
    </rPh>
    <phoneticPr fontId="7"/>
  </si>
  <si>
    <t>教育相談②</t>
    <rPh sb="0" eb="2">
      <t>キョウイク</t>
    </rPh>
    <rPh sb="2" eb="4">
      <t>ソウダン</t>
    </rPh>
    <phoneticPr fontId="7"/>
  </si>
  <si>
    <t>異文化交流</t>
    <rPh sb="0" eb="3">
      <t>イブンカ</t>
    </rPh>
    <rPh sb="3" eb="5">
      <t>コウリュウ</t>
    </rPh>
    <phoneticPr fontId="7"/>
  </si>
  <si>
    <t>職員会議⑪16:15</t>
    <rPh sb="0" eb="2">
      <t>ショクイン</t>
    </rPh>
    <rPh sb="2" eb="4">
      <t>カイギ</t>
    </rPh>
    <phoneticPr fontId="7"/>
  </si>
  <si>
    <t>個人・三者面談②（寄宮）</t>
    <rPh sb="0" eb="2">
      <t>コジン</t>
    </rPh>
    <rPh sb="3" eb="5">
      <t>サンシャ</t>
    </rPh>
    <rPh sb="5" eb="7">
      <t>メンダン</t>
    </rPh>
    <rPh sb="9" eb="11">
      <t>ヨリミヤ</t>
    </rPh>
    <phoneticPr fontId="7"/>
  </si>
  <si>
    <t>児童支援委員会16:15～</t>
    <rPh sb="0" eb="2">
      <t>ジドウ</t>
    </rPh>
    <rPh sb="2" eb="4">
      <t>シエン</t>
    </rPh>
    <rPh sb="4" eb="7">
      <t>イインカイ</t>
    </rPh>
    <phoneticPr fontId="7"/>
  </si>
  <si>
    <t>第２回学校評議委員会</t>
    <rPh sb="0" eb="1">
      <t>ダイ</t>
    </rPh>
    <rPh sb="2" eb="3">
      <t>カイ</t>
    </rPh>
    <rPh sb="3" eb="5">
      <t>ガッコウ</t>
    </rPh>
    <rPh sb="5" eb="7">
      <t>ヒョウギ</t>
    </rPh>
    <rPh sb="7" eb="10">
      <t>イインカイ</t>
    </rPh>
    <phoneticPr fontId="7"/>
  </si>
  <si>
    <t>給食残量調査～17日（金）</t>
    <rPh sb="0" eb="2">
      <t>キュウショク</t>
    </rPh>
    <rPh sb="2" eb="4">
      <t>ザンリョウ</t>
    </rPh>
    <rPh sb="4" eb="6">
      <t>チョウサ</t>
    </rPh>
    <rPh sb="9" eb="10">
      <t>ニチ</t>
    </rPh>
    <rPh sb="11" eb="12">
      <t>キン</t>
    </rPh>
    <phoneticPr fontId="7"/>
  </si>
  <si>
    <t>児童朝会（委員会紹介）　JTE勤務開始</t>
    <rPh sb="5" eb="8">
      <t>イインカイ</t>
    </rPh>
    <rPh sb="8" eb="10">
      <t>ショウカイ</t>
    </rPh>
    <rPh sb="15" eb="17">
      <t>キンム</t>
    </rPh>
    <rPh sb="17" eb="19">
      <t>カイシ</t>
    </rPh>
    <phoneticPr fontId="7"/>
  </si>
  <si>
    <t>音楽朝会②　JTE（１学期前半最終日）</t>
    <rPh sb="0" eb="2">
      <t>オンガク</t>
    </rPh>
    <rPh sb="2" eb="4">
      <t>チョウカイ</t>
    </rPh>
    <rPh sb="11" eb="13">
      <t>ガッキ</t>
    </rPh>
    <rPh sb="13" eb="15">
      <t>ゼンハン</t>
    </rPh>
    <rPh sb="15" eb="17">
      <t>サイシュウ</t>
    </rPh>
    <rPh sb="17" eb="18">
      <t>ビ</t>
    </rPh>
    <phoneticPr fontId="7"/>
  </si>
  <si>
    <t>朝学　特別日課４校時</t>
    <rPh sb="0" eb="2">
      <t>アサガク</t>
    </rPh>
    <rPh sb="3" eb="5">
      <t>トクベツ</t>
    </rPh>
    <rPh sb="5" eb="7">
      <t>ニッカ</t>
    </rPh>
    <rPh sb="8" eb="10">
      <t>コウジ</t>
    </rPh>
    <phoneticPr fontId="7"/>
  </si>
  <si>
    <t>きらきらプラン・いじめアンケート実施</t>
    <rPh sb="16" eb="18">
      <t>ジッシ</t>
    </rPh>
    <phoneticPr fontId="7"/>
  </si>
  <si>
    <t>職員会議④15:30</t>
    <phoneticPr fontId="7"/>
  </si>
  <si>
    <t>教育相談③</t>
    <rPh sb="0" eb="2">
      <t>キョウイク</t>
    </rPh>
    <rPh sb="2" eb="4">
      <t>ソウダン</t>
    </rPh>
    <phoneticPr fontId="7"/>
  </si>
  <si>
    <t>クラブ⑤　誕生会（幼）</t>
    <rPh sb="5" eb="8">
      <t>タンジョウカイ</t>
    </rPh>
    <rPh sb="9" eb="10">
      <t>ヨウ</t>
    </rPh>
    <phoneticPr fontId="7"/>
  </si>
  <si>
    <t>個人・三者面談③（壷屋）</t>
    <rPh sb="0" eb="2">
      <t>コジン</t>
    </rPh>
    <rPh sb="3" eb="5">
      <t>サンシャ</t>
    </rPh>
    <rPh sb="5" eb="7">
      <t>メンダン</t>
    </rPh>
    <rPh sb="9" eb="11">
      <t>ツボヤ</t>
    </rPh>
    <phoneticPr fontId="7"/>
  </si>
  <si>
    <t>入学説明会</t>
    <rPh sb="0" eb="2">
      <t>ニュウガク</t>
    </rPh>
    <rPh sb="2" eb="5">
      <t>セツメイカイ</t>
    </rPh>
    <phoneticPr fontId="7"/>
  </si>
  <si>
    <t>校長教頭ｺｰﾃﾞｨﾈｰﾀｰ会議（神中）</t>
    <rPh sb="0" eb="2">
      <t>コウチョウ</t>
    </rPh>
    <rPh sb="2" eb="4">
      <t>キョウトウ</t>
    </rPh>
    <rPh sb="13" eb="15">
      <t>カイギ</t>
    </rPh>
    <rPh sb="16" eb="17">
      <t>カミ</t>
    </rPh>
    <rPh sb="17" eb="18">
      <t>チュウ</t>
    </rPh>
    <phoneticPr fontId="7"/>
  </si>
  <si>
    <t>身体測定・聴力検査（3年）</t>
    <rPh sb="0" eb="2">
      <t>シンタイ</t>
    </rPh>
    <rPh sb="2" eb="4">
      <t>ソクテイ</t>
    </rPh>
    <rPh sb="5" eb="7">
      <t>チョウリョク</t>
    </rPh>
    <rPh sb="7" eb="9">
      <t>ケンサ</t>
    </rPh>
    <rPh sb="11" eb="12">
      <t>ネン</t>
    </rPh>
    <phoneticPr fontId="7"/>
  </si>
  <si>
    <t>夜間パトロール（教務・4年）　古紙回収</t>
    <rPh sb="0" eb="2">
      <t>ヤカン</t>
    </rPh>
    <rPh sb="8" eb="10">
      <t>キョウム</t>
    </rPh>
    <rPh sb="12" eb="13">
      <t>ネン</t>
    </rPh>
    <rPh sb="15" eb="17">
      <t>コシ</t>
    </rPh>
    <rPh sb="17" eb="19">
      <t>カイシュウ</t>
    </rPh>
    <phoneticPr fontId="7"/>
  </si>
  <si>
    <t>朝学　心肺蘇生法講習会→特日</t>
    <rPh sb="0" eb="2">
      <t>アサガク</t>
    </rPh>
    <rPh sb="3" eb="5">
      <t>シンパイ</t>
    </rPh>
    <rPh sb="5" eb="8">
      <t>ソセイホウ</t>
    </rPh>
    <rPh sb="8" eb="11">
      <t>コウシュウカイ</t>
    </rPh>
    <rPh sb="12" eb="14">
      <t>トクニチ</t>
    </rPh>
    <phoneticPr fontId="7"/>
  </si>
  <si>
    <t>体育朝会④→全体練習③　実習生1名終了　職員集会16:15</t>
    <rPh sb="0" eb="2">
      <t>タイイク</t>
    </rPh>
    <rPh sb="2" eb="4">
      <t>チョウカイ</t>
    </rPh>
    <rPh sb="6" eb="8">
      <t>ゼンタイ</t>
    </rPh>
    <rPh sb="8" eb="10">
      <t>レンシュウ</t>
    </rPh>
    <rPh sb="12" eb="15">
      <t>ジッシュウセイ</t>
    </rPh>
    <rPh sb="16" eb="17">
      <t>メイ</t>
    </rPh>
    <rPh sb="17" eb="19">
      <t>シュウリョウ</t>
    </rPh>
    <rPh sb="20" eb="22">
      <t>ショクイン</t>
    </rPh>
    <rPh sb="22" eb="24">
      <t>シュウカイ</t>
    </rPh>
    <phoneticPr fontId="7"/>
  </si>
  <si>
    <t>◇プール貯水日</t>
    <rPh sb="4" eb="6">
      <t>チョスイ</t>
    </rPh>
    <rPh sb="6" eb="7">
      <t>ビ</t>
    </rPh>
    <phoneticPr fontId="7"/>
  </si>
  <si>
    <t>教育相談④</t>
    <rPh sb="0" eb="2">
      <t>キョウイク</t>
    </rPh>
    <rPh sb="2" eb="4">
      <t>ソウダン</t>
    </rPh>
    <phoneticPr fontId="7"/>
  </si>
  <si>
    <t>神原小開校記念日　古紙回収　運動会前日準備・係活動リハ</t>
    <rPh sb="0" eb="2">
      <t>カミハラ</t>
    </rPh>
    <rPh sb="2" eb="3">
      <t>ショウ</t>
    </rPh>
    <rPh sb="3" eb="5">
      <t>カイコウ</t>
    </rPh>
    <rPh sb="5" eb="8">
      <t>キネンビ</t>
    </rPh>
    <rPh sb="9" eb="11">
      <t>コシ</t>
    </rPh>
    <rPh sb="11" eb="13">
      <t>カイシュウ</t>
    </rPh>
    <rPh sb="14" eb="17">
      <t>ウンドウカイ</t>
    </rPh>
    <rPh sb="17" eb="19">
      <t>ゼンジツ</t>
    </rPh>
    <rPh sb="19" eb="21">
      <t>ジュンビ</t>
    </rPh>
    <rPh sb="22" eb="23">
      <t>カカリ</t>
    </rPh>
    <rPh sb="23" eb="25">
      <t>カツドウ</t>
    </rPh>
    <phoneticPr fontId="7"/>
  </si>
  <si>
    <t>学習発表会体育倉庫整理</t>
    <rPh sb="0" eb="2">
      <t>ガクシュウ</t>
    </rPh>
    <rPh sb="2" eb="5">
      <t>ハッピョウカイ</t>
    </rPh>
    <rPh sb="5" eb="7">
      <t>タイイク</t>
    </rPh>
    <rPh sb="7" eb="9">
      <t>ソウコ</t>
    </rPh>
    <rPh sb="9" eb="11">
      <t>セイリ</t>
    </rPh>
    <phoneticPr fontId="7"/>
  </si>
  <si>
    <t>個人・三者面談④（その他）</t>
    <rPh sb="0" eb="2">
      <t>コジン</t>
    </rPh>
    <rPh sb="3" eb="5">
      <t>サンシャ</t>
    </rPh>
    <rPh sb="5" eb="7">
      <t>メンダン</t>
    </rPh>
    <rPh sb="11" eb="12">
      <t>ホカ</t>
    </rPh>
    <phoneticPr fontId="7"/>
  </si>
  <si>
    <t>職員会議⑬15:30</t>
    <rPh sb="0" eb="2">
      <t>ショクイン</t>
    </rPh>
    <rPh sb="2" eb="4">
      <t>カイギ</t>
    </rPh>
    <phoneticPr fontId="7"/>
  </si>
  <si>
    <t>「少年を守る日」夜間パトロール（校長・3年）　与儀保育所前日準備16:00～</t>
    <rPh sb="1" eb="3">
      <t>ショウネン</t>
    </rPh>
    <rPh sb="4" eb="5">
      <t>マモ</t>
    </rPh>
    <rPh sb="6" eb="7">
      <t>ヒ</t>
    </rPh>
    <rPh sb="8" eb="10">
      <t>ヤカン</t>
    </rPh>
    <rPh sb="16" eb="18">
      <t>コウチョウ</t>
    </rPh>
    <rPh sb="20" eb="21">
      <t>ネン</t>
    </rPh>
    <rPh sb="23" eb="25">
      <t>ヨギ</t>
    </rPh>
    <rPh sb="25" eb="28">
      <t>ホイクショ</t>
    </rPh>
    <rPh sb="28" eb="30">
      <t>ゼンジツ</t>
    </rPh>
    <rPh sb="30" eb="32">
      <t>ジュンビ</t>
    </rPh>
    <phoneticPr fontId="7"/>
  </si>
  <si>
    <t>学年会　夜間パトロール（校長・指改・通級）　古紙回収</t>
    <rPh sb="0" eb="3">
      <t>ガクネンカイ</t>
    </rPh>
    <rPh sb="4" eb="6">
      <t>ヤカン</t>
    </rPh>
    <rPh sb="12" eb="14">
      <t>コウチョウ</t>
    </rPh>
    <rPh sb="15" eb="16">
      <t>ユビ</t>
    </rPh>
    <rPh sb="16" eb="17">
      <t>アラタ</t>
    </rPh>
    <rPh sb="18" eb="20">
      <t>ツウキュウ</t>
    </rPh>
    <rPh sb="22" eb="24">
      <t>コシ</t>
    </rPh>
    <rPh sb="24" eb="26">
      <t>カイシュウ</t>
    </rPh>
    <phoneticPr fontId="7"/>
  </si>
  <si>
    <t>　　　カレーパーティー（幼）</t>
    <rPh sb="12" eb="13">
      <t>ヨウ</t>
    </rPh>
    <phoneticPr fontId="7"/>
  </si>
  <si>
    <t>幼稚園修了式/継承式</t>
    <rPh sb="0" eb="3">
      <t>ヨウチエン</t>
    </rPh>
    <rPh sb="3" eb="5">
      <t>シュウリョウ</t>
    </rPh>
    <rPh sb="5" eb="6">
      <t>シキ</t>
    </rPh>
    <rPh sb="7" eb="9">
      <t>ケイショウ</t>
    </rPh>
    <rPh sb="9" eb="10">
      <t>シキ</t>
    </rPh>
    <phoneticPr fontId="7"/>
  </si>
  <si>
    <t>朝学　（神中登校日）　学年会　第1回学校評議委員会</t>
    <rPh sb="0" eb="2">
      <t>アサガク</t>
    </rPh>
    <rPh sb="4" eb="5">
      <t>カミ</t>
    </rPh>
    <rPh sb="5" eb="6">
      <t>チュウ</t>
    </rPh>
    <rPh sb="6" eb="9">
      <t>トウコウビ</t>
    </rPh>
    <rPh sb="11" eb="14">
      <t>ガクネンカイ</t>
    </rPh>
    <phoneticPr fontId="7"/>
  </si>
  <si>
    <t>与儀保育所運動会（体育館使用）</t>
    <rPh sb="0" eb="2">
      <t>ヨギ</t>
    </rPh>
    <rPh sb="2" eb="5">
      <t>ホイクショ</t>
    </rPh>
    <rPh sb="5" eb="8">
      <t>ウンドウカイ</t>
    </rPh>
    <rPh sb="9" eb="12">
      <t>タイイクカン</t>
    </rPh>
    <rPh sb="12" eb="14">
      <t>シヨウ</t>
    </rPh>
    <phoneticPr fontId="7"/>
  </si>
  <si>
    <t>2学期始業式（給食あり　通常日課）</t>
    <rPh sb="1" eb="3">
      <t>ガッキ</t>
    </rPh>
    <rPh sb="3" eb="6">
      <t>シギョウシキ</t>
    </rPh>
    <rPh sb="7" eb="9">
      <t>キュウショク</t>
    </rPh>
    <rPh sb="12" eb="14">
      <t>ツウジョウ</t>
    </rPh>
    <rPh sb="14" eb="16">
      <t>ニッカ</t>
    </rPh>
    <phoneticPr fontId="7"/>
  </si>
  <si>
    <t>ありがとう集会　　（旧正月）</t>
    <rPh sb="5" eb="7">
      <t>シュウカイ</t>
    </rPh>
    <rPh sb="10" eb="13">
      <t>キュウショウガツ</t>
    </rPh>
    <phoneticPr fontId="7"/>
  </si>
  <si>
    <t>朝学　JTE勤務終了</t>
    <rPh sb="0" eb="2">
      <t>アサガク</t>
    </rPh>
    <rPh sb="6" eb="8">
      <t>キンム</t>
    </rPh>
    <rPh sb="8" eb="10">
      <t>シュウリョウ</t>
    </rPh>
    <phoneticPr fontId="7"/>
  </si>
  <si>
    <t>児童支援委員会　地域懇談会</t>
    <rPh sb="0" eb="2">
      <t>ジドウ</t>
    </rPh>
    <rPh sb="2" eb="4">
      <t>シエン</t>
    </rPh>
    <rPh sb="4" eb="7">
      <t>イインカイ</t>
    </rPh>
    <rPh sb="8" eb="10">
      <t>チイキ</t>
    </rPh>
    <rPh sb="10" eb="13">
      <t>コンダンカイ</t>
    </rPh>
    <phoneticPr fontId="7"/>
  </si>
  <si>
    <t>授業参観②（2,3校時）　リカバリータイム①</t>
    <rPh sb="0" eb="2">
      <t>ジュギョウ</t>
    </rPh>
    <rPh sb="2" eb="4">
      <t>サンカン</t>
    </rPh>
    <rPh sb="9" eb="11">
      <t>コウジ</t>
    </rPh>
    <phoneticPr fontId="7"/>
  </si>
  <si>
    <t>教員評価システム中間面談</t>
    <rPh sb="0" eb="2">
      <t>キョウイン</t>
    </rPh>
    <rPh sb="2" eb="4">
      <t>ヒョウカ</t>
    </rPh>
    <rPh sb="8" eb="10">
      <t>チュウカン</t>
    </rPh>
    <rPh sb="10" eb="12">
      <t>メンダン</t>
    </rPh>
    <phoneticPr fontId="7"/>
  </si>
  <si>
    <t>教育相談週間～19日　特別日課</t>
    <rPh sb="0" eb="2">
      <t>キョウイク</t>
    </rPh>
    <rPh sb="2" eb="4">
      <t>ソウダン</t>
    </rPh>
    <rPh sb="4" eb="6">
      <t>シュウカン</t>
    </rPh>
    <rPh sb="9" eb="10">
      <t>ニチ</t>
    </rPh>
    <rPh sb="11" eb="13">
      <t>トクベツ</t>
    </rPh>
    <rPh sb="13" eb="15">
      <t>ニッカ</t>
    </rPh>
    <phoneticPr fontId="7"/>
  </si>
  <si>
    <t>夜間パトロール（教頭・5年）　古紙回収</t>
    <rPh sb="0" eb="2">
      <t>ヤカン</t>
    </rPh>
    <rPh sb="8" eb="10">
      <t>キョウトウ</t>
    </rPh>
    <rPh sb="12" eb="13">
      <t>ネン</t>
    </rPh>
    <rPh sb="15" eb="17">
      <t>コシ</t>
    </rPh>
    <rPh sb="17" eb="19">
      <t>カイシュウ</t>
    </rPh>
    <phoneticPr fontId="7"/>
  </si>
  <si>
    <t>夜間パトロール（教務・音楽）　古紙回収</t>
    <rPh sb="0" eb="2">
      <t>ヤカン</t>
    </rPh>
    <rPh sb="8" eb="10">
      <t>キョウム</t>
    </rPh>
    <rPh sb="11" eb="13">
      <t>オンガク</t>
    </rPh>
    <rPh sb="15" eb="17">
      <t>コシ</t>
    </rPh>
    <rPh sb="17" eb="19">
      <t>カイシュウ</t>
    </rPh>
    <phoneticPr fontId="7"/>
  </si>
  <si>
    <t>夜間パトロール（校長）　古紙回収</t>
    <rPh sb="0" eb="2">
      <t>ヤカン</t>
    </rPh>
    <rPh sb="8" eb="10">
      <t>コウチョウ</t>
    </rPh>
    <rPh sb="12" eb="14">
      <t>コシ</t>
    </rPh>
    <rPh sb="14" eb="16">
      <t>カイシュウ</t>
    </rPh>
    <phoneticPr fontId="7"/>
  </si>
  <si>
    <t>朝学　尿，蟯虫検査①</t>
    <rPh sb="0" eb="2">
      <t>アサガク</t>
    </rPh>
    <rPh sb="3" eb="4">
      <t>ニョウ</t>
    </rPh>
    <rPh sb="5" eb="7">
      <t>ギョウチュウ</t>
    </rPh>
    <rPh sb="7" eb="9">
      <t>ケンサ</t>
    </rPh>
    <phoneticPr fontId="7"/>
  </si>
  <si>
    <t>１年生を迎える会</t>
    <rPh sb="1" eb="3">
      <t>ネンセイ</t>
    </rPh>
    <rPh sb="4" eb="5">
      <t>ムカ</t>
    </rPh>
    <rPh sb="7" eb="8">
      <t>カイ</t>
    </rPh>
    <phoneticPr fontId="7"/>
  </si>
  <si>
    <t>秋の校外学習（１～4年）ゆいバス</t>
    <rPh sb="0" eb="1">
      <t>アキ</t>
    </rPh>
    <rPh sb="2" eb="4">
      <t>コウガイ</t>
    </rPh>
    <rPh sb="4" eb="6">
      <t>ガクシュウ</t>
    </rPh>
    <rPh sb="10" eb="11">
      <t>ネン</t>
    </rPh>
    <phoneticPr fontId="7"/>
  </si>
  <si>
    <t>沖縄大学教職インターンシップ（2名）</t>
    <rPh sb="0" eb="2">
      <t>オキナワ</t>
    </rPh>
    <rPh sb="2" eb="4">
      <t>ダイガク</t>
    </rPh>
    <rPh sb="4" eb="6">
      <t>キョウショク</t>
    </rPh>
    <rPh sb="16" eb="17">
      <t>メイ</t>
    </rPh>
    <phoneticPr fontId="7"/>
  </si>
  <si>
    <t>海の日</t>
    <rPh sb="0" eb="1">
      <t>ウミ</t>
    </rPh>
    <rPh sb="2" eb="3">
      <t>ヒ</t>
    </rPh>
    <phoneticPr fontId="7"/>
  </si>
  <si>
    <t>運動会</t>
    <rPh sb="0" eb="3">
      <t>ウンドウカイ</t>
    </rPh>
    <phoneticPr fontId="7"/>
  </si>
  <si>
    <t>JTE2学期勤務開始</t>
    <rPh sb="4" eb="6">
      <t>ガッキ</t>
    </rPh>
    <rPh sb="6" eb="8">
      <t>キンム</t>
    </rPh>
    <rPh sb="8" eb="10">
      <t>カイシ</t>
    </rPh>
    <phoneticPr fontId="7"/>
  </si>
  <si>
    <t>5/6年は通常授業　古紙回収　誕生会（幼）</t>
    <rPh sb="3" eb="4">
      <t>ネン</t>
    </rPh>
    <rPh sb="5" eb="7">
      <t>ツウジョウ</t>
    </rPh>
    <rPh sb="7" eb="9">
      <t>ジュギョウ</t>
    </rPh>
    <rPh sb="10" eb="12">
      <t>コシ</t>
    </rPh>
    <rPh sb="12" eb="14">
      <t>カイシュウ</t>
    </rPh>
    <rPh sb="15" eb="18">
      <t>タンジョウカイ</t>
    </rPh>
    <rPh sb="19" eb="20">
      <t>ヨウ</t>
    </rPh>
    <phoneticPr fontId="7"/>
  </si>
  <si>
    <t>教育相談　特別日課　特支ミニオリンピック</t>
    <rPh sb="0" eb="2">
      <t>キョウイク</t>
    </rPh>
    <rPh sb="2" eb="4">
      <t>ソウダン</t>
    </rPh>
    <rPh sb="5" eb="7">
      <t>トクベツ</t>
    </rPh>
    <rPh sb="7" eb="9">
      <t>ニッカ</t>
    </rPh>
    <rPh sb="10" eb="12">
      <t>トクシ</t>
    </rPh>
    <phoneticPr fontId="7"/>
  </si>
  <si>
    <t>学年会・夜間パトロール（教務・1年）</t>
    <rPh sb="0" eb="3">
      <t>ガクネンカイ</t>
    </rPh>
    <rPh sb="4" eb="6">
      <t>ヤカン</t>
    </rPh>
    <rPh sb="12" eb="14">
      <t>キョウム</t>
    </rPh>
    <rPh sb="16" eb="17">
      <t>ネン</t>
    </rPh>
    <phoneticPr fontId="7"/>
  </si>
  <si>
    <t>校長教頭ｺｰﾃﾞｨﾈｰﾀｰ会議</t>
    <rPh sb="0" eb="2">
      <t>コウチョウ</t>
    </rPh>
    <rPh sb="2" eb="4">
      <t>キョウトウ</t>
    </rPh>
    <rPh sb="13" eb="15">
      <t>カイギ</t>
    </rPh>
    <phoneticPr fontId="7"/>
  </si>
  <si>
    <t>家庭学習がんばり賞表彰（低学年）</t>
    <rPh sb="0" eb="2">
      <t>カテイ</t>
    </rPh>
    <rPh sb="2" eb="4">
      <t>ガクシュウ</t>
    </rPh>
    <rPh sb="8" eb="9">
      <t>ショウ</t>
    </rPh>
    <rPh sb="9" eb="11">
      <t>ヒョウショウ</t>
    </rPh>
    <rPh sb="12" eb="15">
      <t>テイガクネン</t>
    </rPh>
    <phoneticPr fontId="7"/>
  </si>
  <si>
    <t>PTA作業（校舎内）</t>
    <rPh sb="3" eb="5">
      <t>サギョウ</t>
    </rPh>
    <rPh sb="6" eb="9">
      <t>コウシャナイ</t>
    </rPh>
    <phoneticPr fontId="7"/>
  </si>
  <si>
    <t>全国学力学習状況調査(6年)</t>
    <rPh sb="0" eb="2">
      <t>ゼンコク</t>
    </rPh>
    <rPh sb="2" eb="4">
      <t>ガクリョク</t>
    </rPh>
    <rPh sb="4" eb="6">
      <t>ガクシュウ</t>
    </rPh>
    <rPh sb="6" eb="8">
      <t>ジョウキョウ</t>
    </rPh>
    <rPh sb="8" eb="10">
      <t>チョウサ</t>
    </rPh>
    <phoneticPr fontId="7"/>
  </si>
  <si>
    <t>敬老の日</t>
    <rPh sb="0" eb="2">
      <t>ケイロウ</t>
    </rPh>
    <rPh sb="3" eb="4">
      <t>ヒ</t>
    </rPh>
    <phoneticPr fontId="7"/>
  </si>
  <si>
    <t>教育相談　特別日課</t>
    <rPh sb="0" eb="2">
      <t>キョウイク</t>
    </rPh>
    <rPh sb="2" eb="4">
      <t>ソウダン</t>
    </rPh>
    <rPh sb="5" eb="7">
      <t>トクベツ</t>
    </rPh>
    <rPh sb="7" eb="9">
      <t>ニッカ</t>
    </rPh>
    <phoneticPr fontId="7"/>
  </si>
  <si>
    <t>参加：全保護者・6年児童</t>
    <rPh sb="0" eb="2">
      <t>サンカ</t>
    </rPh>
    <rPh sb="3" eb="4">
      <t>ゼン</t>
    </rPh>
    <rPh sb="4" eb="7">
      <t>ホゴシャ</t>
    </rPh>
    <rPh sb="9" eb="10">
      <t>ネン</t>
    </rPh>
    <rPh sb="10" eb="12">
      <t>ジドウ</t>
    </rPh>
    <phoneticPr fontId="7"/>
  </si>
  <si>
    <t>尿，蟯虫検査②</t>
    <phoneticPr fontId="7"/>
  </si>
  <si>
    <t>　　秋の遠足（幼稚園：子どもの国）</t>
    <rPh sb="2" eb="3">
      <t>アキ</t>
    </rPh>
    <rPh sb="4" eb="6">
      <t>エンソク</t>
    </rPh>
    <rPh sb="7" eb="10">
      <t>ヨウチエン</t>
    </rPh>
    <rPh sb="11" eb="12">
      <t>コ</t>
    </rPh>
    <rPh sb="15" eb="16">
      <t>クニ</t>
    </rPh>
    <phoneticPr fontId="7"/>
  </si>
  <si>
    <t>職員会議⑫15:30</t>
    <rPh sb="0" eb="2">
      <t>ショクイン</t>
    </rPh>
    <rPh sb="2" eb="4">
      <t>カイギ</t>
    </rPh>
    <phoneticPr fontId="7"/>
  </si>
  <si>
    <t>　　　　親子給食試食会（幼）</t>
    <rPh sb="4" eb="6">
      <t>オヤコ</t>
    </rPh>
    <rPh sb="6" eb="8">
      <t>キュウショク</t>
    </rPh>
    <rPh sb="8" eb="11">
      <t>シショクカイ</t>
    </rPh>
    <rPh sb="12" eb="13">
      <t>ヨウ</t>
    </rPh>
    <phoneticPr fontId="7"/>
  </si>
  <si>
    <t>学年朝会　　尿，蟯虫検査③</t>
    <rPh sb="0" eb="2">
      <t>ガクネン</t>
    </rPh>
    <rPh sb="2" eb="4">
      <t>チョウカイ</t>
    </rPh>
    <phoneticPr fontId="7"/>
  </si>
  <si>
    <t>お話朝会（民生委員・自治会長等紹介）</t>
    <rPh sb="1" eb="2">
      <t>ハナシ</t>
    </rPh>
    <rPh sb="2" eb="4">
      <t>チョウカイ</t>
    </rPh>
    <rPh sb="5" eb="7">
      <t>ミンセイ</t>
    </rPh>
    <rPh sb="7" eb="9">
      <t>イイン</t>
    </rPh>
    <rPh sb="10" eb="12">
      <t>ジチ</t>
    </rPh>
    <rPh sb="12" eb="14">
      <t>カイチョウ</t>
    </rPh>
    <rPh sb="14" eb="15">
      <t>トウ</t>
    </rPh>
    <rPh sb="15" eb="17">
      <t>ショウカイ</t>
    </rPh>
    <phoneticPr fontId="7"/>
  </si>
  <si>
    <t>音楽朝会⑤　教育相談　特別日課</t>
    <rPh sb="0" eb="2">
      <t>オンガク</t>
    </rPh>
    <rPh sb="2" eb="4">
      <t>チョウカイ</t>
    </rPh>
    <rPh sb="6" eb="8">
      <t>キョウイク</t>
    </rPh>
    <rPh sb="8" eb="10">
      <t>ソウダン</t>
    </rPh>
    <rPh sb="11" eb="13">
      <t>トクベツ</t>
    </rPh>
    <rPh sb="13" eb="15">
      <t>ニッカ</t>
    </rPh>
    <phoneticPr fontId="7"/>
  </si>
  <si>
    <t>朝学　学級編成資料準備週間</t>
    <rPh sb="0" eb="2">
      <t>アサガク</t>
    </rPh>
    <rPh sb="3" eb="5">
      <t>ガッキュウ</t>
    </rPh>
    <rPh sb="5" eb="7">
      <t>ヘンセイ</t>
    </rPh>
    <rPh sb="7" eb="9">
      <t>シリョウ</t>
    </rPh>
    <rPh sb="9" eb="11">
      <t>ジュンビ</t>
    </rPh>
    <rPh sb="11" eb="13">
      <t>シュウカン</t>
    </rPh>
    <phoneticPr fontId="7"/>
  </si>
  <si>
    <t>クラブ③ 職員会議⑤16:15～</t>
    <rPh sb="5" eb="7">
      <t>ショクイン</t>
    </rPh>
    <rPh sb="7" eb="9">
      <t>カイギ</t>
    </rPh>
    <phoneticPr fontId="7"/>
  </si>
  <si>
    <t>職員会議⑥15:30</t>
    <rPh sb="0" eb="2">
      <t>ショクイン</t>
    </rPh>
    <rPh sb="2" eb="4">
      <t>カイギ</t>
    </rPh>
    <phoneticPr fontId="7"/>
  </si>
  <si>
    <t>就学時健診</t>
    <rPh sb="0" eb="3">
      <t>シュウガクジ</t>
    </rPh>
    <rPh sb="3" eb="4">
      <t>ケン</t>
    </rPh>
    <rPh sb="4" eb="5">
      <t>ミ</t>
    </rPh>
    <phoneticPr fontId="7"/>
  </si>
  <si>
    <t>夜間パトロール（教頭・養護）</t>
    <rPh sb="0" eb="2">
      <t>ヤカン</t>
    </rPh>
    <rPh sb="8" eb="10">
      <t>キョウトウ</t>
    </rPh>
    <rPh sb="11" eb="13">
      <t>ヨウゴ</t>
    </rPh>
    <phoneticPr fontId="7"/>
  </si>
  <si>
    <t>第4回合同研修会</t>
    <rPh sb="0" eb="1">
      <t>ダイ</t>
    </rPh>
    <rPh sb="2" eb="3">
      <t>カイ</t>
    </rPh>
    <rPh sb="3" eb="5">
      <t>ゴウドウ</t>
    </rPh>
    <rPh sb="5" eb="8">
      <t>ケンシュウカイ</t>
    </rPh>
    <phoneticPr fontId="7"/>
  </si>
  <si>
    <t>卒業式会場作り（４･５年）</t>
    <rPh sb="0" eb="3">
      <t>ソツギョウシキ</t>
    </rPh>
    <rPh sb="3" eb="5">
      <t>カイジョウ</t>
    </rPh>
    <rPh sb="5" eb="6">
      <t>ツク</t>
    </rPh>
    <rPh sb="11" eb="12">
      <t>ネン</t>
    </rPh>
    <phoneticPr fontId="7"/>
  </si>
  <si>
    <t>夜間パトロール（校長・6年）　古紙回収</t>
    <rPh sb="0" eb="2">
      <t>ヤカン</t>
    </rPh>
    <rPh sb="8" eb="10">
      <t>コウチョウ</t>
    </rPh>
    <rPh sb="12" eb="13">
      <t>ネン</t>
    </rPh>
    <rPh sb="15" eb="17">
      <t>コシ</t>
    </rPh>
    <rPh sb="17" eb="19">
      <t>カイシュウ</t>
    </rPh>
    <phoneticPr fontId="7"/>
  </si>
  <si>
    <t>第1回家庭学習がんばろう旬間～28日</t>
    <rPh sb="0" eb="1">
      <t>ダイ</t>
    </rPh>
    <rPh sb="2" eb="3">
      <t>カイ</t>
    </rPh>
    <rPh sb="3" eb="5">
      <t>カテイ</t>
    </rPh>
    <rPh sb="5" eb="7">
      <t>ガクシュウ</t>
    </rPh>
    <rPh sb="12" eb="14">
      <t>ジュンカン</t>
    </rPh>
    <rPh sb="17" eb="18">
      <t>ニチ</t>
    </rPh>
    <phoneticPr fontId="7"/>
  </si>
  <si>
    <t>学年会　古紙回収</t>
    <rPh sb="0" eb="3">
      <t>ガクネンカイ</t>
    </rPh>
    <rPh sb="4" eb="6">
      <t>コシ</t>
    </rPh>
    <rPh sb="6" eb="8">
      <t>カイシュウ</t>
    </rPh>
    <phoneticPr fontId="7"/>
  </si>
  <si>
    <t>教育計画原稿提出</t>
    <rPh sb="0" eb="2">
      <t>キョウイク</t>
    </rPh>
    <rPh sb="2" eb="4">
      <t>ケイカク</t>
    </rPh>
    <rPh sb="4" eb="6">
      <t>ゲンコウ</t>
    </rPh>
    <rPh sb="6" eb="8">
      <t>テイシュツ</t>
    </rPh>
    <phoneticPr fontId="7"/>
  </si>
  <si>
    <t>卒業式練習（５･６年）</t>
    <rPh sb="0" eb="3">
      <t>ソツギョウシキ</t>
    </rPh>
    <rPh sb="3" eb="5">
      <t>レンシュウ</t>
    </rPh>
    <rPh sb="9" eb="10">
      <t>ネン</t>
    </rPh>
    <phoneticPr fontId="7"/>
  </si>
  <si>
    <t>朝学 ※特別日課5校時</t>
    <rPh sb="4" eb="6">
      <t>トクベツ</t>
    </rPh>
    <rPh sb="6" eb="8">
      <t>ニッカ</t>
    </rPh>
    <rPh sb="9" eb="11">
      <t>コウジ</t>
    </rPh>
    <phoneticPr fontId="7"/>
  </si>
  <si>
    <t>１学期前半終業日</t>
    <rPh sb="3" eb="5">
      <t>ゼンハン</t>
    </rPh>
    <rPh sb="6" eb="7">
      <t>ギョウ</t>
    </rPh>
    <phoneticPr fontId="7"/>
  </si>
  <si>
    <t>音楽朝会③</t>
    <rPh sb="0" eb="2">
      <t>オンガク</t>
    </rPh>
    <rPh sb="2" eb="4">
      <t>チョウカイ</t>
    </rPh>
    <phoneticPr fontId="7"/>
  </si>
  <si>
    <t>家庭訪問①（牧志・松尾・校区外）</t>
    <rPh sb="0" eb="2">
      <t>カテイ</t>
    </rPh>
    <rPh sb="2" eb="4">
      <t>ホウモン</t>
    </rPh>
    <rPh sb="6" eb="8">
      <t>マキシ</t>
    </rPh>
    <rPh sb="9" eb="11">
      <t>マツオ</t>
    </rPh>
    <rPh sb="12" eb="14">
      <t>コウク</t>
    </rPh>
    <rPh sb="14" eb="15">
      <t>ガイ</t>
    </rPh>
    <phoneticPr fontId="7"/>
  </si>
  <si>
    <t>リカバリータイム③　学年会</t>
    <rPh sb="10" eb="13">
      <t>ガクネンカイ</t>
    </rPh>
    <phoneticPr fontId="7"/>
  </si>
  <si>
    <t>小中合同あいさつ運動～24日</t>
    <rPh sb="0" eb="2">
      <t>ショウチュウ</t>
    </rPh>
    <rPh sb="2" eb="4">
      <t>ゴウドウ</t>
    </rPh>
    <rPh sb="8" eb="10">
      <t>ウンドウ</t>
    </rPh>
    <rPh sb="13" eb="14">
      <t>ニチ</t>
    </rPh>
    <phoneticPr fontId="7"/>
  </si>
  <si>
    <t>校長・教頭・コーディネータ会議（神中）</t>
    <rPh sb="0" eb="2">
      <t>コウチョウ</t>
    </rPh>
    <rPh sb="3" eb="5">
      <t>キョウトウ</t>
    </rPh>
    <rPh sb="13" eb="15">
      <t>カイギ</t>
    </rPh>
    <rPh sb="16" eb="17">
      <t>カミ</t>
    </rPh>
    <rPh sb="17" eb="18">
      <t>チュウ</t>
    </rPh>
    <phoneticPr fontId="7"/>
  </si>
  <si>
    <t>卒業式打ち合わせ（5,6年・関係職員）</t>
    <rPh sb="0" eb="3">
      <t>ソツギョウシキ</t>
    </rPh>
    <rPh sb="3" eb="4">
      <t>ウ</t>
    </rPh>
    <rPh sb="5" eb="6">
      <t>ア</t>
    </rPh>
    <rPh sb="12" eb="13">
      <t>ネン</t>
    </rPh>
    <rPh sb="14" eb="16">
      <t>カンケイ</t>
    </rPh>
    <rPh sb="16" eb="18">
      <t>ショクイン</t>
    </rPh>
    <phoneticPr fontId="7"/>
  </si>
  <si>
    <t>卒業式リハーサル（5，6年）</t>
    <rPh sb="0" eb="3">
      <t>ソツギョウシキ</t>
    </rPh>
    <rPh sb="12" eb="13">
      <t>ネン</t>
    </rPh>
    <phoneticPr fontId="7"/>
  </si>
  <si>
    <t>歯科検診（4,5,6年）</t>
    <rPh sb="0" eb="2">
      <t>シカ</t>
    </rPh>
    <rPh sb="2" eb="4">
      <t>ケンシン</t>
    </rPh>
    <rPh sb="10" eb="11">
      <t>ネン</t>
    </rPh>
    <phoneticPr fontId="7"/>
  </si>
  <si>
    <t>古紙回収　夜間パトロール（教頭・２年）</t>
    <rPh sb="0" eb="2">
      <t>コシ</t>
    </rPh>
    <rPh sb="2" eb="4">
      <t>カイシュウ</t>
    </rPh>
    <rPh sb="5" eb="7">
      <t>ヤカン</t>
    </rPh>
    <rPh sb="13" eb="15">
      <t>キョウトウ</t>
    </rPh>
    <rPh sb="17" eb="18">
      <t>ネン</t>
    </rPh>
    <phoneticPr fontId="7"/>
  </si>
  <si>
    <t>学習発表会会場設営（6年）</t>
    <rPh sb="0" eb="2">
      <t>ガクシュウ</t>
    </rPh>
    <rPh sb="2" eb="5">
      <t>ハッピョウカイ</t>
    </rPh>
    <rPh sb="5" eb="7">
      <t>カイジョウ</t>
    </rPh>
    <rPh sb="7" eb="9">
      <t>セツエイ</t>
    </rPh>
    <rPh sb="11" eb="12">
      <t>ネン</t>
    </rPh>
    <phoneticPr fontId="7"/>
  </si>
  <si>
    <t>職員集会16:15　お別れ式（6校時）</t>
    <rPh sb="0" eb="2">
      <t>ショクイン</t>
    </rPh>
    <rPh sb="2" eb="4">
      <t>シュウカイ</t>
    </rPh>
    <rPh sb="11" eb="12">
      <t>ワカ</t>
    </rPh>
    <rPh sb="13" eb="14">
      <t>シキ</t>
    </rPh>
    <rPh sb="16" eb="18">
      <t>コウジ</t>
    </rPh>
    <phoneticPr fontId="7"/>
  </si>
  <si>
    <t>朝学　　※特別日課５校時　古紙回収</t>
    <rPh sb="13" eb="15">
      <t>コシ</t>
    </rPh>
    <rPh sb="15" eb="17">
      <t>カイシュウ</t>
    </rPh>
    <phoneticPr fontId="7"/>
  </si>
  <si>
    <t>日曜参観　PTA総会</t>
    <rPh sb="0" eb="2">
      <t>ニチヨウ</t>
    </rPh>
    <rPh sb="2" eb="4">
      <t>サンカン</t>
    </rPh>
    <rPh sb="8" eb="10">
      <t>ソウカイ</t>
    </rPh>
    <phoneticPr fontId="7"/>
  </si>
  <si>
    <t>家庭訪問②（壷屋）　こいのぼり集会（幼）</t>
    <rPh sb="6" eb="8">
      <t>ツボヤ</t>
    </rPh>
    <rPh sb="15" eb="17">
      <t>シュウカイ</t>
    </rPh>
    <rPh sb="18" eb="19">
      <t>ヨウ</t>
    </rPh>
    <phoneticPr fontId="7"/>
  </si>
  <si>
    <t>（幼）日曜参観　</t>
    <rPh sb="1" eb="2">
      <t>ヨウ</t>
    </rPh>
    <rPh sb="3" eb="5">
      <t>ニチヨウ</t>
    </rPh>
    <rPh sb="5" eb="7">
      <t>サンカン</t>
    </rPh>
    <phoneticPr fontId="7"/>
  </si>
  <si>
    <t>小中合同情報交換会①</t>
    <rPh sb="0" eb="2">
      <t>ショウチュウ</t>
    </rPh>
    <rPh sb="2" eb="4">
      <t>ゴウドウ</t>
    </rPh>
    <rPh sb="4" eb="6">
      <t>ジョウホウ</t>
    </rPh>
    <rPh sb="6" eb="9">
      <t>コウカンカイ</t>
    </rPh>
    <phoneticPr fontId="7"/>
  </si>
  <si>
    <t>サマースクール①</t>
    <phoneticPr fontId="7"/>
  </si>
  <si>
    <t>県到達度調査</t>
    <rPh sb="0" eb="1">
      <t>ケン</t>
    </rPh>
    <rPh sb="1" eb="4">
      <t>トウタツド</t>
    </rPh>
    <rPh sb="4" eb="6">
      <t>チョウサ</t>
    </rPh>
    <phoneticPr fontId="7"/>
  </si>
  <si>
    <t>春分の日</t>
    <rPh sb="0" eb="2">
      <t>シュンブン</t>
    </rPh>
    <rPh sb="3" eb="4">
      <t>ヒ</t>
    </rPh>
    <phoneticPr fontId="7"/>
  </si>
  <si>
    <t>夜間パトロール（全職員）</t>
    <rPh sb="0" eb="2">
      <t>ヤカン</t>
    </rPh>
    <rPh sb="8" eb="11">
      <t>ゼンショクイン</t>
    </rPh>
    <phoneticPr fontId="7"/>
  </si>
  <si>
    <t>管理備品整理～26日（担外中心）</t>
    <rPh sb="0" eb="2">
      <t>カンリ</t>
    </rPh>
    <rPh sb="2" eb="4">
      <t>ビヒン</t>
    </rPh>
    <rPh sb="4" eb="6">
      <t>セイリ</t>
    </rPh>
    <rPh sb="9" eb="10">
      <t>ニチ</t>
    </rPh>
    <rPh sb="11" eb="12">
      <t>タン</t>
    </rPh>
    <rPh sb="12" eb="13">
      <t>ガイ</t>
    </rPh>
    <rPh sb="13" eb="15">
      <t>チュウシン</t>
    </rPh>
    <phoneticPr fontId="7"/>
  </si>
  <si>
    <t>採点処理</t>
    <rPh sb="0" eb="2">
      <t>サイテン</t>
    </rPh>
    <rPh sb="2" eb="4">
      <t>ショリ</t>
    </rPh>
    <phoneticPr fontId="7"/>
  </si>
  <si>
    <t>音楽朝会①　　臨時的任用教職員研修会15:00→</t>
    <rPh sb="0" eb="2">
      <t>オンガク</t>
    </rPh>
    <rPh sb="2" eb="4">
      <t>チョウカイ</t>
    </rPh>
    <rPh sb="7" eb="10">
      <t>リンジテキ</t>
    </rPh>
    <rPh sb="10" eb="12">
      <t>ニンヨウ</t>
    </rPh>
    <rPh sb="12" eb="15">
      <t>キョウショクイン</t>
    </rPh>
    <rPh sb="15" eb="18">
      <t>ケンシュウカイ</t>
    </rPh>
    <phoneticPr fontId="7"/>
  </si>
  <si>
    <t>学年朝会　わかば保育園児童発表会見学</t>
    <rPh sb="0" eb="2">
      <t>ガクネン</t>
    </rPh>
    <rPh sb="2" eb="4">
      <t>チョウカイ</t>
    </rPh>
    <rPh sb="8" eb="11">
      <t>ホイクエン</t>
    </rPh>
    <rPh sb="11" eb="13">
      <t>ジドウ</t>
    </rPh>
    <rPh sb="13" eb="16">
      <t>ハッピョウカイ</t>
    </rPh>
    <rPh sb="16" eb="18">
      <t>ケンガク</t>
    </rPh>
    <phoneticPr fontId="7"/>
  </si>
  <si>
    <t>朝学　　誕生会・お楽しみ会（幼）</t>
    <rPh sb="0" eb="2">
      <t>アサガク</t>
    </rPh>
    <rPh sb="4" eb="7">
      <t>タンジョウカイ</t>
    </rPh>
    <rPh sb="9" eb="10">
      <t>タノ</t>
    </rPh>
    <rPh sb="12" eb="13">
      <t>カイ</t>
    </rPh>
    <rPh sb="14" eb="15">
      <t>ヨウ</t>
    </rPh>
    <phoneticPr fontId="7"/>
  </si>
  <si>
    <t>朝学　給食週間～26日</t>
    <rPh sb="0" eb="2">
      <t>アサガク</t>
    </rPh>
    <rPh sb="3" eb="5">
      <t>キュウショク</t>
    </rPh>
    <rPh sb="5" eb="7">
      <t>シュウカン</t>
    </rPh>
    <rPh sb="10" eb="11">
      <t>ニチ</t>
    </rPh>
    <phoneticPr fontId="7"/>
  </si>
  <si>
    <t>朝学　　新入園児説明会</t>
    <rPh sb="0" eb="2">
      <t>アサガク</t>
    </rPh>
    <rPh sb="4" eb="6">
      <t>シンニュウ</t>
    </rPh>
    <rPh sb="6" eb="8">
      <t>エンジ</t>
    </rPh>
    <rPh sb="8" eb="11">
      <t>セツメイカイ</t>
    </rPh>
    <phoneticPr fontId="7"/>
  </si>
  <si>
    <t>平和講演会（1校時：456年）仮</t>
    <rPh sb="0" eb="2">
      <t>ヘイワ</t>
    </rPh>
    <rPh sb="2" eb="5">
      <t>コウエンカイ</t>
    </rPh>
    <rPh sb="7" eb="9">
      <t>コウジ</t>
    </rPh>
    <rPh sb="13" eb="14">
      <t>ネン</t>
    </rPh>
    <rPh sb="15" eb="16">
      <t>カリ</t>
    </rPh>
    <phoneticPr fontId="7"/>
  </si>
  <si>
    <t>職員打ち合わせ16:15～</t>
    <rPh sb="0" eb="2">
      <t>ショクイン</t>
    </rPh>
    <rPh sb="2" eb="3">
      <t>ウ</t>
    </rPh>
    <rPh sb="4" eb="5">
      <t>ア</t>
    </rPh>
    <phoneticPr fontId="7"/>
  </si>
  <si>
    <t>クラブ⑩最終　JTE2学期前半終了</t>
    <rPh sb="4" eb="6">
      <t>サイシュウ</t>
    </rPh>
    <rPh sb="11" eb="13">
      <t>ガッキ</t>
    </rPh>
    <rPh sb="13" eb="15">
      <t>ゼンハン</t>
    </rPh>
    <rPh sb="15" eb="17">
      <t>シュウリョウ</t>
    </rPh>
    <phoneticPr fontId="7"/>
  </si>
  <si>
    <t>各部会予備日</t>
    <rPh sb="0" eb="3">
      <t>カクブカイ</t>
    </rPh>
    <rPh sb="3" eb="6">
      <t>ヨビビ</t>
    </rPh>
    <phoneticPr fontId="7"/>
  </si>
  <si>
    <t>学校保健安全委員会③16:00</t>
    <rPh sb="0" eb="2">
      <t>ガッコウ</t>
    </rPh>
    <rPh sb="2" eb="4">
      <t>ホケン</t>
    </rPh>
    <rPh sb="4" eb="6">
      <t>アンゼン</t>
    </rPh>
    <rPh sb="6" eb="9">
      <t>イインカイ</t>
    </rPh>
    <phoneticPr fontId="7"/>
  </si>
  <si>
    <t>卒業式</t>
    <rPh sb="0" eb="2">
      <t>ソツギョウ</t>
    </rPh>
    <rPh sb="2" eb="3">
      <t>シキ</t>
    </rPh>
    <phoneticPr fontId="7"/>
  </si>
  <si>
    <t>幼）学習発表会園児児童見学</t>
    <rPh sb="0" eb="1">
      <t>ヨウ</t>
    </rPh>
    <rPh sb="2" eb="4">
      <t>ガクシュウ</t>
    </rPh>
    <rPh sb="4" eb="7">
      <t>ハッピョウカイ</t>
    </rPh>
    <rPh sb="7" eb="9">
      <t>エンジ</t>
    </rPh>
    <rPh sb="9" eb="11">
      <t>ジドウ</t>
    </rPh>
    <rPh sb="11" eb="13">
      <t>ケンガク</t>
    </rPh>
    <phoneticPr fontId="7"/>
  </si>
  <si>
    <t>　　　幼）個人面談～25日</t>
    <rPh sb="3" eb="4">
      <t>ヨウ</t>
    </rPh>
    <rPh sb="5" eb="7">
      <t>コジン</t>
    </rPh>
    <rPh sb="7" eb="9">
      <t>メンダン</t>
    </rPh>
    <rPh sb="12" eb="13">
      <t>ニチ</t>
    </rPh>
    <phoneticPr fontId="7"/>
  </si>
  <si>
    <t>お招き会（1年）2校時　特支お別れ遠足</t>
    <rPh sb="1" eb="2">
      <t>マネ</t>
    </rPh>
    <rPh sb="3" eb="4">
      <t>カイ</t>
    </rPh>
    <rPh sb="6" eb="7">
      <t>ネン</t>
    </rPh>
    <rPh sb="9" eb="11">
      <t>コウジ</t>
    </rPh>
    <rPh sb="12" eb="14">
      <t>トクシ</t>
    </rPh>
    <rPh sb="15" eb="16">
      <t>ワカ</t>
    </rPh>
    <rPh sb="17" eb="19">
      <t>エンソク</t>
    </rPh>
    <phoneticPr fontId="7"/>
  </si>
  <si>
    <t>1～4年生登校なし</t>
    <rPh sb="3" eb="4">
      <t>ネン</t>
    </rPh>
    <rPh sb="4" eb="5">
      <t>セイ</t>
    </rPh>
    <rPh sb="5" eb="7">
      <t>トウコウ</t>
    </rPh>
    <phoneticPr fontId="7"/>
  </si>
  <si>
    <t>職朝　虫歯予防週間～26日</t>
    <rPh sb="0" eb="1">
      <t>ショク</t>
    </rPh>
    <rPh sb="1" eb="2">
      <t>アサ</t>
    </rPh>
    <rPh sb="3" eb="5">
      <t>ムシバ</t>
    </rPh>
    <rPh sb="5" eb="7">
      <t>ヨボウ</t>
    </rPh>
    <rPh sb="7" eb="9">
      <t>シュウカン</t>
    </rPh>
    <rPh sb="12" eb="13">
      <t>ニチ</t>
    </rPh>
    <phoneticPr fontId="7"/>
  </si>
  <si>
    <t>校長・教頭・コーディネータ会議（神小）</t>
    <rPh sb="0" eb="2">
      <t>コウチョウ</t>
    </rPh>
    <rPh sb="3" eb="5">
      <t>キョウトウ</t>
    </rPh>
    <rPh sb="13" eb="15">
      <t>カイギ</t>
    </rPh>
    <rPh sb="16" eb="18">
      <t>カミショウ</t>
    </rPh>
    <phoneticPr fontId="7"/>
  </si>
  <si>
    <t>朝学　↓教育課程研のため日程調整</t>
    <rPh sb="0" eb="2">
      <t>アサガク</t>
    </rPh>
    <rPh sb="4" eb="6">
      <t>キョウイク</t>
    </rPh>
    <rPh sb="6" eb="9">
      <t>カテイケン</t>
    </rPh>
    <rPh sb="12" eb="14">
      <t>ニッテイ</t>
    </rPh>
    <rPh sb="14" eb="16">
      <t>チョウセイ</t>
    </rPh>
    <phoneticPr fontId="7"/>
  </si>
  <si>
    <t>児童会役員認証式・委員会結成式朝会</t>
    <rPh sb="0" eb="3">
      <t>ジドウカイ</t>
    </rPh>
    <rPh sb="3" eb="5">
      <t>ヤクイン</t>
    </rPh>
    <rPh sb="5" eb="8">
      <t>ニンショウシキ</t>
    </rPh>
    <rPh sb="9" eb="12">
      <t>イインカイ</t>
    </rPh>
    <rPh sb="12" eb="14">
      <t>ケッセイ</t>
    </rPh>
    <rPh sb="14" eb="15">
      <t>シキ</t>
    </rPh>
    <rPh sb="15" eb="17">
      <t>チョウカイ</t>
    </rPh>
    <phoneticPr fontId="7"/>
  </si>
  <si>
    <t>職朝（給食なし・通常日課4校時）</t>
    <rPh sb="0" eb="1">
      <t>ショク</t>
    </rPh>
    <rPh sb="1" eb="2">
      <t>アサ</t>
    </rPh>
    <rPh sb="3" eb="5">
      <t>キュウショク</t>
    </rPh>
    <rPh sb="8" eb="10">
      <t>ツウジョウ</t>
    </rPh>
    <rPh sb="10" eb="12">
      <t>ニッカ</t>
    </rPh>
    <rPh sb="13" eb="14">
      <t>コウ</t>
    </rPh>
    <rPh sb="14" eb="15">
      <t>トキ</t>
    </rPh>
    <phoneticPr fontId="7"/>
  </si>
  <si>
    <t>標準学力検査（2･4年）　なかよし交流会</t>
    <rPh sb="0" eb="2">
      <t>ヒョウジュン</t>
    </rPh>
    <rPh sb="2" eb="4">
      <t>ガクリョク</t>
    </rPh>
    <rPh sb="4" eb="6">
      <t>ケンサ</t>
    </rPh>
    <rPh sb="10" eb="11">
      <t>ネン</t>
    </rPh>
    <rPh sb="17" eb="20">
      <t>コウリュウカイ</t>
    </rPh>
    <phoneticPr fontId="7"/>
  </si>
  <si>
    <t>慰霊の日</t>
    <rPh sb="0" eb="2">
      <t>イレイ</t>
    </rPh>
    <rPh sb="3" eb="4">
      <t>ヒ</t>
    </rPh>
    <phoneticPr fontId="7"/>
  </si>
  <si>
    <t>秋分の日</t>
    <rPh sb="0" eb="2">
      <t>シュウブン</t>
    </rPh>
    <rPh sb="3" eb="4">
      <t>ヒ</t>
    </rPh>
    <phoneticPr fontId="7"/>
  </si>
  <si>
    <t>小中合同授業研③本校（校内研全体授業研③）</t>
    <rPh sb="0" eb="2">
      <t>ショウチュウ</t>
    </rPh>
    <rPh sb="2" eb="4">
      <t>ゴウドウ</t>
    </rPh>
    <rPh sb="4" eb="6">
      <t>ジュギョウ</t>
    </rPh>
    <rPh sb="6" eb="7">
      <t>ケン</t>
    </rPh>
    <rPh sb="8" eb="10">
      <t>ホンコウ</t>
    </rPh>
    <phoneticPr fontId="7"/>
  </si>
  <si>
    <t>勤労感謝の日</t>
    <rPh sb="0" eb="2">
      <t>キンロウ</t>
    </rPh>
    <rPh sb="2" eb="4">
      <t>カンシャ</t>
    </rPh>
    <rPh sb="5" eb="6">
      <t>ヒ</t>
    </rPh>
    <phoneticPr fontId="7"/>
  </si>
  <si>
    <t>天皇誕生日</t>
    <rPh sb="0" eb="2">
      <t>テンノウ</t>
    </rPh>
    <rPh sb="2" eb="5">
      <t>タンジョウビ</t>
    </rPh>
    <phoneticPr fontId="7"/>
  </si>
  <si>
    <t>修了式・離任式・机・椅子移動</t>
    <rPh sb="0" eb="3">
      <t>シュウリョウシキ</t>
    </rPh>
    <rPh sb="4" eb="7">
      <t>リニンシキ</t>
    </rPh>
    <rPh sb="8" eb="9">
      <t>ツクエ</t>
    </rPh>
    <rPh sb="10" eb="12">
      <t>イス</t>
    </rPh>
    <rPh sb="12" eb="14">
      <t>イドウ</t>
    </rPh>
    <phoneticPr fontId="7"/>
  </si>
  <si>
    <t>小中合同あいさつ運動～26日</t>
    <rPh sb="0" eb="2">
      <t>ショウチュウ</t>
    </rPh>
    <rPh sb="2" eb="4">
      <t>ゴウドウ</t>
    </rPh>
    <rPh sb="8" eb="10">
      <t>ウンドウ</t>
    </rPh>
    <rPh sb="13" eb="14">
      <t>ニチ</t>
    </rPh>
    <phoneticPr fontId="7"/>
  </si>
  <si>
    <t>運動会予備日</t>
    <rPh sb="0" eb="3">
      <t>ウンドウカイ</t>
    </rPh>
    <rPh sb="3" eb="6">
      <t>ヨビビ</t>
    </rPh>
    <phoneticPr fontId="7"/>
  </si>
  <si>
    <t>普通日課4校時</t>
    <rPh sb="0" eb="2">
      <t>フツウ</t>
    </rPh>
    <rPh sb="2" eb="4">
      <t>ニッカ</t>
    </rPh>
    <rPh sb="5" eb="7">
      <t>コウジ</t>
    </rPh>
    <phoneticPr fontId="7"/>
  </si>
  <si>
    <t>学年会　誕生会(幼）</t>
    <rPh sb="0" eb="3">
      <t>ガクネンカイ</t>
    </rPh>
    <rPh sb="4" eb="7">
      <t>タンジョウカイ</t>
    </rPh>
    <rPh sb="8" eb="9">
      <t>ヨウ</t>
    </rPh>
    <phoneticPr fontId="7"/>
  </si>
  <si>
    <t>職員会議⑮14:00</t>
    <rPh sb="0" eb="2">
      <t>ショクイン</t>
    </rPh>
    <rPh sb="2" eb="4">
      <t>カイギ</t>
    </rPh>
    <phoneticPr fontId="7"/>
  </si>
  <si>
    <t>朝学　※特別日課（5校時）</t>
    <rPh sb="10" eb="12">
      <t>コウジ</t>
    </rPh>
    <phoneticPr fontId="7"/>
  </si>
  <si>
    <t>学年朝会　特別日課5校時</t>
    <rPh sb="0" eb="2">
      <t>ガクネン</t>
    </rPh>
    <rPh sb="2" eb="4">
      <t>チョウカイ</t>
    </rPh>
    <rPh sb="5" eb="7">
      <t>トクベツ</t>
    </rPh>
    <rPh sb="7" eb="9">
      <t>ニッカ</t>
    </rPh>
    <rPh sb="10" eb="12">
      <t>コウジ</t>
    </rPh>
    <phoneticPr fontId="7"/>
  </si>
  <si>
    <t>職朝　サマースクール②</t>
    <rPh sb="0" eb="1">
      <t>ショク</t>
    </rPh>
    <rPh sb="1" eb="2">
      <t>アサ</t>
    </rPh>
    <phoneticPr fontId="7"/>
  </si>
  <si>
    <t>家庭学習がんばり賞表彰（高学年）</t>
    <rPh sb="0" eb="2">
      <t>カテイ</t>
    </rPh>
    <rPh sb="2" eb="4">
      <t>ガクシュウ</t>
    </rPh>
    <rPh sb="8" eb="9">
      <t>ショウ</t>
    </rPh>
    <rPh sb="9" eb="11">
      <t>ヒョウショウ</t>
    </rPh>
    <rPh sb="12" eb="13">
      <t>コウ</t>
    </rPh>
    <rPh sb="13" eb="15">
      <t>ガクネン</t>
    </rPh>
    <phoneticPr fontId="7"/>
  </si>
  <si>
    <t>家庭訪問③（寄宮・壷屋）</t>
    <rPh sb="0" eb="2">
      <t>カテイ</t>
    </rPh>
    <rPh sb="2" eb="4">
      <t>ホウモン</t>
    </rPh>
    <rPh sb="6" eb="8">
      <t>ヨリミヤ</t>
    </rPh>
    <rPh sb="9" eb="11">
      <t>ツボヤ</t>
    </rPh>
    <phoneticPr fontId="7"/>
  </si>
  <si>
    <t>校長・教頭ｺｰﾃﾞｨﾈｰﾀｰ会議（神小）</t>
    <rPh sb="0" eb="2">
      <t>コウチョウ</t>
    </rPh>
    <rPh sb="3" eb="5">
      <t>キョウトウ</t>
    </rPh>
    <rPh sb="14" eb="16">
      <t>カイギ</t>
    </rPh>
    <rPh sb="17" eb="19">
      <t>カミショウ</t>
    </rPh>
    <phoneticPr fontId="7"/>
  </si>
  <si>
    <t>個人面談①（樋川13:00～）</t>
    <rPh sb="0" eb="2">
      <t>コジン</t>
    </rPh>
    <rPh sb="2" eb="4">
      <t>メンダン</t>
    </rPh>
    <rPh sb="6" eb="8">
      <t>ヒガワ</t>
    </rPh>
    <phoneticPr fontId="7"/>
  </si>
  <si>
    <t>神原中運動会</t>
    <rPh sb="0" eb="2">
      <t>カミハラ</t>
    </rPh>
    <rPh sb="2" eb="3">
      <t>チュウ</t>
    </rPh>
    <rPh sb="3" eb="6">
      <t>ウンドウカイ</t>
    </rPh>
    <phoneticPr fontId="7"/>
  </si>
  <si>
    <t>校長教頭ｺｰﾃﾞｨﾈｰﾀｰ会議（神小）</t>
    <rPh sb="0" eb="2">
      <t>コウチョウ</t>
    </rPh>
    <rPh sb="2" eb="4">
      <t>キョウトウ</t>
    </rPh>
    <rPh sb="13" eb="15">
      <t>カイギ</t>
    </rPh>
    <rPh sb="16" eb="18">
      <t>カミショウ</t>
    </rPh>
    <phoneticPr fontId="7"/>
  </si>
  <si>
    <t>身体計測・聴力検査（2年）</t>
    <rPh sb="0" eb="2">
      <t>シンタイ</t>
    </rPh>
    <rPh sb="2" eb="4">
      <t>ケイソク</t>
    </rPh>
    <rPh sb="5" eb="7">
      <t>チョウリョク</t>
    </rPh>
    <rPh sb="7" eb="9">
      <t>ケンサ</t>
    </rPh>
    <rPh sb="11" eb="12">
      <t>ネン</t>
    </rPh>
    <phoneticPr fontId="7"/>
  </si>
  <si>
    <t>校内研全体授業研①</t>
    <rPh sb="0" eb="3">
      <t>コウナイケン</t>
    </rPh>
    <rPh sb="3" eb="5">
      <t>ゼンタイ</t>
    </rPh>
    <rPh sb="5" eb="7">
      <t>ジュギョウ</t>
    </rPh>
    <rPh sb="7" eb="8">
      <t>ケン</t>
    </rPh>
    <phoneticPr fontId="7"/>
  </si>
  <si>
    <t>職朝　※特別日課（5校時）　</t>
    <rPh sb="0" eb="2">
      <t>ショクチョウ</t>
    </rPh>
    <rPh sb="4" eb="6">
      <t>トクベツ</t>
    </rPh>
    <rPh sb="6" eb="8">
      <t>ニッカ</t>
    </rPh>
    <rPh sb="10" eb="12">
      <t>コウジ</t>
    </rPh>
    <phoneticPr fontId="7"/>
  </si>
  <si>
    <t>職朝　サマースクール③</t>
    <rPh sb="0" eb="1">
      <t>ショク</t>
    </rPh>
    <rPh sb="1" eb="2">
      <t>アサ</t>
    </rPh>
    <phoneticPr fontId="7"/>
  </si>
  <si>
    <t>児童支援委・職員会議⑧</t>
    <rPh sb="0" eb="2">
      <t>ジドウ</t>
    </rPh>
    <rPh sb="2" eb="4">
      <t>シエン</t>
    </rPh>
    <rPh sb="4" eb="5">
      <t>イ</t>
    </rPh>
    <rPh sb="6" eb="8">
      <t>ショクイン</t>
    </rPh>
    <rPh sb="8" eb="10">
      <t>カイギ</t>
    </rPh>
    <phoneticPr fontId="7"/>
  </si>
  <si>
    <t>職員会議⑨15:30</t>
    <rPh sb="0" eb="2">
      <t>ショクイン</t>
    </rPh>
    <rPh sb="2" eb="4">
      <t>カイギ</t>
    </rPh>
    <phoneticPr fontId="7"/>
  </si>
  <si>
    <t>２学期前半終了お話朝会（給食あり）</t>
    <rPh sb="1" eb="3">
      <t>ガッキ</t>
    </rPh>
    <rPh sb="3" eb="5">
      <t>ゼンハン</t>
    </rPh>
    <rPh sb="5" eb="7">
      <t>シュウリョウ</t>
    </rPh>
    <rPh sb="8" eb="9">
      <t>ハナシ</t>
    </rPh>
    <rPh sb="9" eb="11">
      <t>チョウカイ</t>
    </rPh>
    <rPh sb="12" eb="14">
      <t>キュウショク</t>
    </rPh>
    <phoneticPr fontId="7"/>
  </si>
  <si>
    <t>家庭訪問④（寄宮・樋川）</t>
    <rPh sb="0" eb="2">
      <t>カテイ</t>
    </rPh>
    <rPh sb="2" eb="4">
      <t>ホウモン</t>
    </rPh>
    <rPh sb="6" eb="8">
      <t>ヨリミヤ</t>
    </rPh>
    <rPh sb="9" eb="11">
      <t>ヒガワ</t>
    </rPh>
    <phoneticPr fontId="7"/>
  </si>
  <si>
    <t>難言研13:15本校→</t>
    <rPh sb="0" eb="3">
      <t>ナンゲンケン</t>
    </rPh>
    <rPh sb="8" eb="10">
      <t>ホンコウ</t>
    </rPh>
    <phoneticPr fontId="7"/>
  </si>
  <si>
    <t>個人面談②（寄宮13:00～）</t>
    <rPh sb="0" eb="2">
      <t>コジン</t>
    </rPh>
    <rPh sb="2" eb="4">
      <t>メンダン</t>
    </rPh>
    <rPh sb="6" eb="8">
      <t>ヨリミヤ</t>
    </rPh>
    <phoneticPr fontId="7"/>
  </si>
  <si>
    <t>神中授業参観（5校時）及び小小連携話合い（学年会）</t>
    <rPh sb="0" eb="1">
      <t>カミ</t>
    </rPh>
    <rPh sb="1" eb="2">
      <t>チュウ</t>
    </rPh>
    <rPh sb="2" eb="4">
      <t>ジュギョウ</t>
    </rPh>
    <rPh sb="4" eb="6">
      <t>サンカン</t>
    </rPh>
    <rPh sb="8" eb="10">
      <t>コウジ</t>
    </rPh>
    <rPh sb="11" eb="12">
      <t>オヨ</t>
    </rPh>
    <rPh sb="13" eb="14">
      <t>ショウ</t>
    </rPh>
    <rPh sb="14" eb="15">
      <t>ショウ</t>
    </rPh>
    <rPh sb="15" eb="17">
      <t>レンケイ</t>
    </rPh>
    <rPh sb="17" eb="19">
      <t>ハナシア</t>
    </rPh>
    <rPh sb="21" eb="24">
      <t>ガクネンカイ</t>
    </rPh>
    <phoneticPr fontId="7"/>
  </si>
  <si>
    <t>実習生3人終了</t>
    <rPh sb="0" eb="3">
      <t>ジッシュウセイ</t>
    </rPh>
    <rPh sb="4" eb="5">
      <t>ニン</t>
    </rPh>
    <rPh sb="5" eb="7">
      <t>シュウリョウ</t>
    </rPh>
    <phoneticPr fontId="7"/>
  </si>
  <si>
    <t>身体計測（1年）</t>
    <rPh sb="0" eb="2">
      <t>シンタイ</t>
    </rPh>
    <rPh sb="2" eb="4">
      <t>ケイソク</t>
    </rPh>
    <rPh sb="6" eb="7">
      <t>ネン</t>
    </rPh>
    <phoneticPr fontId="7"/>
  </si>
  <si>
    <t>安全点検（9月前倒しで）</t>
    <rPh sb="0" eb="2">
      <t>アンゼン</t>
    </rPh>
    <rPh sb="2" eb="4">
      <t>テンケン</t>
    </rPh>
    <rPh sb="6" eb="7">
      <t>ガツ</t>
    </rPh>
    <rPh sb="7" eb="9">
      <t>マエダオ</t>
    </rPh>
    <phoneticPr fontId="7"/>
  </si>
  <si>
    <t>非行防止第2希望※授業参観の可能性あり</t>
    <rPh sb="0" eb="2">
      <t>ヒコウ</t>
    </rPh>
    <rPh sb="2" eb="4">
      <t>ボウシ</t>
    </rPh>
    <rPh sb="4" eb="5">
      <t>ダイ</t>
    </rPh>
    <rPh sb="6" eb="8">
      <t>キボウ</t>
    </rPh>
    <rPh sb="9" eb="11">
      <t>ジュギョウ</t>
    </rPh>
    <rPh sb="11" eb="13">
      <t>サンカン</t>
    </rPh>
    <rPh sb="14" eb="17">
      <t>カノウセイ</t>
    </rPh>
    <phoneticPr fontId="7"/>
  </si>
  <si>
    <t>教育計画①（各部会）</t>
    <rPh sb="0" eb="2">
      <t>キョウイク</t>
    </rPh>
    <rPh sb="2" eb="4">
      <t>ケイカク</t>
    </rPh>
    <rPh sb="6" eb="9">
      <t>カクブカイ</t>
    </rPh>
    <phoneticPr fontId="7"/>
  </si>
  <si>
    <t>学年朝会　※特別日課（5校時）　</t>
    <rPh sb="0" eb="2">
      <t>ガクネン</t>
    </rPh>
    <rPh sb="2" eb="4">
      <t>チョウカイ</t>
    </rPh>
    <rPh sb="12" eb="14">
      <t>コウジ</t>
    </rPh>
    <phoneticPr fontId="7"/>
  </si>
  <si>
    <t>児童朝会（保健委）</t>
    <rPh sb="0" eb="2">
      <t>ジドウ</t>
    </rPh>
    <rPh sb="2" eb="4">
      <t>チョウカイ</t>
    </rPh>
    <rPh sb="5" eb="7">
      <t>ホケン</t>
    </rPh>
    <rPh sb="7" eb="8">
      <t>イ</t>
    </rPh>
    <phoneticPr fontId="7"/>
  </si>
  <si>
    <t>朝学　授業参観③（2･3校時）</t>
    <rPh sb="0" eb="2">
      <t>アサガク</t>
    </rPh>
    <rPh sb="3" eb="5">
      <t>ジュギョウ</t>
    </rPh>
    <rPh sb="5" eb="7">
      <t>サンカン</t>
    </rPh>
    <rPh sb="12" eb="14">
      <t>コウジ</t>
    </rPh>
    <phoneticPr fontId="7"/>
  </si>
  <si>
    <t>児童朝会（給食委員会）</t>
    <rPh sb="0" eb="2">
      <t>ジドウ</t>
    </rPh>
    <rPh sb="2" eb="4">
      <t>チョウカイ</t>
    </rPh>
    <rPh sb="5" eb="7">
      <t>キュウショク</t>
    </rPh>
    <rPh sb="7" eb="10">
      <t>イインカイ</t>
    </rPh>
    <phoneticPr fontId="7"/>
  </si>
  <si>
    <t>朝学　学級編成作業</t>
    <rPh sb="0" eb="2">
      <t>アサガク</t>
    </rPh>
    <rPh sb="3" eb="5">
      <t>ガッキュウ</t>
    </rPh>
    <rPh sb="5" eb="7">
      <t>ヘンセイ</t>
    </rPh>
    <rPh sb="7" eb="9">
      <t>サギョウ</t>
    </rPh>
    <phoneticPr fontId="7"/>
  </si>
  <si>
    <t>職朝　諸帳簿提出　各部会引継</t>
    <rPh sb="0" eb="1">
      <t>ショク</t>
    </rPh>
    <rPh sb="1" eb="2">
      <t>アサ</t>
    </rPh>
    <rPh sb="3" eb="4">
      <t>ショ</t>
    </rPh>
    <rPh sb="4" eb="6">
      <t>チョウボ</t>
    </rPh>
    <rPh sb="6" eb="8">
      <t>テイシュツ</t>
    </rPh>
    <rPh sb="9" eb="12">
      <t>カクブカイ</t>
    </rPh>
    <rPh sb="12" eb="14">
      <t>ヒキツギ</t>
    </rPh>
    <phoneticPr fontId="7"/>
  </si>
  <si>
    <t>家庭訪問⑤（予備日）　校長・教頭・コーディネータ会議（神中）</t>
    <rPh sb="0" eb="2">
      <t>カテイ</t>
    </rPh>
    <rPh sb="2" eb="4">
      <t>ホウモン</t>
    </rPh>
    <rPh sb="6" eb="9">
      <t>ヨビビ</t>
    </rPh>
    <rPh sb="11" eb="13">
      <t>コウチョウ</t>
    </rPh>
    <rPh sb="14" eb="16">
      <t>キョウトウ</t>
    </rPh>
    <rPh sb="24" eb="26">
      <t>カイギ</t>
    </rPh>
    <rPh sb="27" eb="28">
      <t>カミ</t>
    </rPh>
    <rPh sb="28" eb="29">
      <t>チュウ</t>
    </rPh>
    <phoneticPr fontId="7"/>
  </si>
  <si>
    <t>学年会　小中一貫特別支援学級交流会</t>
    <rPh sb="0" eb="3">
      <t>ガクネンカイ</t>
    </rPh>
    <rPh sb="4" eb="6">
      <t>ショウチュウ</t>
    </rPh>
    <rPh sb="6" eb="8">
      <t>イッカン</t>
    </rPh>
    <rPh sb="8" eb="10">
      <t>トクベツ</t>
    </rPh>
    <rPh sb="10" eb="12">
      <t>シエン</t>
    </rPh>
    <rPh sb="12" eb="14">
      <t>ガッキュウ</t>
    </rPh>
    <rPh sb="14" eb="17">
      <t>コウリュウカイ</t>
    </rPh>
    <phoneticPr fontId="7"/>
  </si>
  <si>
    <t>個人面談③（壷屋13:00～）</t>
    <rPh sb="0" eb="2">
      <t>コジン</t>
    </rPh>
    <rPh sb="2" eb="4">
      <t>メンダン</t>
    </rPh>
    <rPh sb="6" eb="8">
      <t>ツボヤ</t>
    </rPh>
    <phoneticPr fontId="7"/>
  </si>
  <si>
    <t>非行防止教室希望日（5･6年）</t>
    <rPh sb="0" eb="2">
      <t>ヒコウ</t>
    </rPh>
    <rPh sb="2" eb="4">
      <t>ボウシ</t>
    </rPh>
    <rPh sb="4" eb="6">
      <t>キョウシツ</t>
    </rPh>
    <rPh sb="6" eb="9">
      <t>キボウビ</t>
    </rPh>
    <rPh sb="13" eb="14">
      <t>ネン</t>
    </rPh>
    <phoneticPr fontId="7"/>
  </si>
  <si>
    <t>学習発表会</t>
    <rPh sb="0" eb="2">
      <t>ガクシュウ</t>
    </rPh>
    <rPh sb="2" eb="4">
      <t>ハッピョウ</t>
    </rPh>
    <rPh sb="4" eb="5">
      <t>カイ</t>
    </rPh>
    <phoneticPr fontId="7"/>
  </si>
  <si>
    <t>誕生会（幼）</t>
    <rPh sb="0" eb="3">
      <t>タンジョウカイ</t>
    </rPh>
    <rPh sb="4" eb="5">
      <t>ヨウ</t>
    </rPh>
    <phoneticPr fontId="7"/>
  </si>
  <si>
    <t>学級備品確認　新年度準備</t>
    <rPh sb="0" eb="2">
      <t>ガッキュウ</t>
    </rPh>
    <rPh sb="2" eb="4">
      <t>ビヒン</t>
    </rPh>
    <rPh sb="4" eb="6">
      <t>カクニン</t>
    </rPh>
    <rPh sb="7" eb="10">
      <t>シンネンド</t>
    </rPh>
    <rPh sb="10" eb="12">
      <t>ジュンビ</t>
    </rPh>
    <phoneticPr fontId="7"/>
  </si>
  <si>
    <t>交通安全教室10:00～11:30（幼,1,2年）体育館</t>
    <rPh sb="0" eb="2">
      <t>コウツウ</t>
    </rPh>
    <rPh sb="2" eb="4">
      <t>アンゼン</t>
    </rPh>
    <rPh sb="4" eb="6">
      <t>キョウシツ</t>
    </rPh>
    <rPh sb="18" eb="19">
      <t>ヨウ</t>
    </rPh>
    <rPh sb="23" eb="24">
      <t>ネン</t>
    </rPh>
    <rPh sb="25" eb="28">
      <t>タイイクカン</t>
    </rPh>
    <phoneticPr fontId="7"/>
  </si>
  <si>
    <t xml:space="preserve"> 部活動体験15:00　</t>
    <rPh sb="1" eb="4">
      <t>ブカツドウ</t>
    </rPh>
    <rPh sb="4" eb="6">
      <t>タイケン</t>
    </rPh>
    <phoneticPr fontId="7"/>
  </si>
  <si>
    <t>備品整理（午前）</t>
    <rPh sb="0" eb="2">
      <t>ビヒン</t>
    </rPh>
    <rPh sb="2" eb="4">
      <t>セイリ</t>
    </rPh>
    <rPh sb="5" eb="7">
      <t>ゴゼン</t>
    </rPh>
    <phoneticPr fontId="7"/>
  </si>
  <si>
    <t>学年会　児童支援委員会15:30</t>
    <rPh sb="0" eb="3">
      <t>ガクネンカイ</t>
    </rPh>
    <rPh sb="4" eb="6">
      <t>ジドウ</t>
    </rPh>
    <rPh sb="6" eb="8">
      <t>シエン</t>
    </rPh>
    <rPh sb="8" eb="11">
      <t>イインカイ</t>
    </rPh>
    <phoneticPr fontId="7"/>
  </si>
  <si>
    <t>行事細案原稿提出</t>
    <rPh sb="0" eb="2">
      <t>ギョウジ</t>
    </rPh>
    <rPh sb="2" eb="3">
      <t>サイ</t>
    </rPh>
    <rPh sb="3" eb="4">
      <t>アン</t>
    </rPh>
    <rPh sb="4" eb="6">
      <t>ゲンコウ</t>
    </rPh>
    <rPh sb="6" eb="8">
      <t>テイシュツ</t>
    </rPh>
    <phoneticPr fontId="7"/>
  </si>
  <si>
    <t>保幼小連絡協議会③</t>
    <rPh sb="0" eb="1">
      <t>タモツ</t>
    </rPh>
    <rPh sb="1" eb="2">
      <t>ヨウ</t>
    </rPh>
    <rPh sb="2" eb="3">
      <t>ショウ</t>
    </rPh>
    <rPh sb="3" eb="5">
      <t>レンラク</t>
    </rPh>
    <rPh sb="5" eb="8">
      <t>キョウギカイ</t>
    </rPh>
    <phoneticPr fontId="7"/>
  </si>
  <si>
    <t>朝学　在籍調査</t>
    <rPh sb="0" eb="2">
      <t>アサガク</t>
    </rPh>
    <rPh sb="3" eb="5">
      <t>ザイセキ</t>
    </rPh>
    <rPh sb="5" eb="7">
      <t>チョウサ</t>
    </rPh>
    <phoneticPr fontId="7"/>
  </si>
  <si>
    <t>職朝　特別日課5校時</t>
    <rPh sb="0" eb="2">
      <t>ショクチョウ</t>
    </rPh>
    <rPh sb="3" eb="5">
      <t>トクベツ</t>
    </rPh>
    <rPh sb="5" eb="7">
      <t>ニッカ</t>
    </rPh>
    <rPh sb="8" eb="10">
      <t>コウジ</t>
    </rPh>
    <phoneticPr fontId="7"/>
  </si>
  <si>
    <t>朝学　職員会議⑩16:15</t>
    <rPh sb="0" eb="2">
      <t>アサガク</t>
    </rPh>
    <rPh sb="3" eb="5">
      <t>ショクイン</t>
    </rPh>
    <rPh sb="5" eb="7">
      <t>カイギ</t>
    </rPh>
    <phoneticPr fontId="7"/>
  </si>
  <si>
    <t>職朝　教室整備　各部署清掃</t>
    <rPh sb="0" eb="1">
      <t>ショク</t>
    </rPh>
    <rPh sb="1" eb="2">
      <t>アサ</t>
    </rPh>
    <rPh sb="3" eb="5">
      <t>キョウシツ</t>
    </rPh>
    <rPh sb="5" eb="7">
      <t>セイビ</t>
    </rPh>
    <rPh sb="8" eb="11">
      <t>カクブショ</t>
    </rPh>
    <rPh sb="11" eb="13">
      <t>セイソウ</t>
    </rPh>
    <phoneticPr fontId="7"/>
  </si>
  <si>
    <t>視力検査（全学年）</t>
    <rPh sb="0" eb="2">
      <t>シリョク</t>
    </rPh>
    <rPh sb="2" eb="4">
      <t>ケンサ</t>
    </rPh>
    <rPh sb="5" eb="6">
      <t>ゼン</t>
    </rPh>
    <rPh sb="6" eb="8">
      <t>ガクネン</t>
    </rPh>
    <phoneticPr fontId="7"/>
  </si>
  <si>
    <t>校内研全体授業研②</t>
    <rPh sb="0" eb="3">
      <t>コウナイケン</t>
    </rPh>
    <rPh sb="3" eb="5">
      <t>ゼンタイ</t>
    </rPh>
    <rPh sb="5" eb="7">
      <t>ジュギョウ</t>
    </rPh>
    <rPh sb="7" eb="8">
      <t>ケン</t>
    </rPh>
    <phoneticPr fontId="7"/>
  </si>
  <si>
    <t>校内研①（道徳・特活）9:00～11:00</t>
    <rPh sb="0" eb="3">
      <t>コウナイケン</t>
    </rPh>
    <rPh sb="5" eb="7">
      <t>ドウトク</t>
    </rPh>
    <rPh sb="8" eb="9">
      <t>トク</t>
    </rPh>
    <rPh sb="9" eb="10">
      <t>カツ</t>
    </rPh>
    <phoneticPr fontId="7"/>
  </si>
  <si>
    <t>PTA作業（5年児童・全学年保護者）</t>
    <rPh sb="3" eb="5">
      <t>サギョウ</t>
    </rPh>
    <rPh sb="7" eb="8">
      <t>ネン</t>
    </rPh>
    <rPh sb="8" eb="10">
      <t>ジドウ</t>
    </rPh>
    <rPh sb="11" eb="12">
      <t>ゼン</t>
    </rPh>
    <rPh sb="12" eb="14">
      <t>ガクネン</t>
    </rPh>
    <rPh sb="14" eb="17">
      <t>ホゴシャ</t>
    </rPh>
    <phoneticPr fontId="7"/>
  </si>
  <si>
    <t>校長教頭ｺｰﾃﾞｨﾈｰﾀｰ会議（壷屋）</t>
    <rPh sb="0" eb="2">
      <t>コウチョウ</t>
    </rPh>
    <rPh sb="2" eb="4">
      <t>キョウトウ</t>
    </rPh>
    <rPh sb="13" eb="15">
      <t>カイギ</t>
    </rPh>
    <rPh sb="16" eb="18">
      <t>ツボヤ</t>
    </rPh>
    <phoneticPr fontId="7"/>
  </si>
  <si>
    <t>クラブ⑥</t>
    <phoneticPr fontId="7"/>
  </si>
  <si>
    <t>わかば保育園　おゆうぎ会リハ</t>
    <rPh sb="3" eb="6">
      <t>ホイクエン</t>
    </rPh>
    <rPh sb="11" eb="12">
      <t>カイ</t>
    </rPh>
    <phoneticPr fontId="7"/>
  </si>
  <si>
    <t>新年度準備</t>
    <rPh sb="0" eb="3">
      <t>シンネンド</t>
    </rPh>
    <rPh sb="3" eb="5">
      <t>ジュンビ</t>
    </rPh>
    <phoneticPr fontId="7"/>
  </si>
  <si>
    <t>校長・教頭・コーディネータ会議（壷屋）</t>
    <rPh sb="0" eb="2">
      <t>コウチョウ</t>
    </rPh>
    <rPh sb="3" eb="5">
      <t>キョウトウ</t>
    </rPh>
    <rPh sb="13" eb="15">
      <t>カイギ</t>
    </rPh>
    <rPh sb="16" eb="18">
      <t>ツボヤ</t>
    </rPh>
    <phoneticPr fontId="7"/>
  </si>
  <si>
    <t>備品整理（午後）</t>
    <rPh sb="0" eb="2">
      <t>ビヒン</t>
    </rPh>
    <rPh sb="2" eb="4">
      <t>セイリ</t>
    </rPh>
    <rPh sb="5" eb="7">
      <t>ゴゴ</t>
    </rPh>
    <phoneticPr fontId="7"/>
  </si>
  <si>
    <t>幼）会計監査・P評議委</t>
    <rPh sb="0" eb="1">
      <t>ヨウ</t>
    </rPh>
    <rPh sb="2" eb="4">
      <t>カイケイ</t>
    </rPh>
    <rPh sb="4" eb="6">
      <t>カンサ</t>
    </rPh>
    <rPh sb="8" eb="10">
      <t>ヒョウギ</t>
    </rPh>
    <rPh sb="10" eb="11">
      <t>イ</t>
    </rPh>
    <phoneticPr fontId="7"/>
  </si>
  <si>
    <t>幼）ひな祭り会預かり保育終了</t>
    <rPh sb="0" eb="1">
      <t>ヨウ</t>
    </rPh>
    <rPh sb="4" eb="5">
      <t>マツ</t>
    </rPh>
    <rPh sb="6" eb="7">
      <t>カイ</t>
    </rPh>
    <rPh sb="7" eb="8">
      <t>アズ</t>
    </rPh>
    <rPh sb="10" eb="12">
      <t>ホイク</t>
    </rPh>
    <rPh sb="12" eb="14">
      <t>シュウリョウ</t>
    </rPh>
    <phoneticPr fontId="7"/>
  </si>
  <si>
    <t>お話朝会　学年会　クラブ発足式及び活動①</t>
    <rPh sb="1" eb="2">
      <t>ハナシ</t>
    </rPh>
    <rPh sb="2" eb="4">
      <t>チョウカイ</t>
    </rPh>
    <rPh sb="5" eb="8">
      <t>ガクネンカイ</t>
    </rPh>
    <rPh sb="12" eb="14">
      <t>ホッソク</t>
    </rPh>
    <rPh sb="14" eb="15">
      <t>シキ</t>
    </rPh>
    <rPh sb="15" eb="16">
      <t>オヨ</t>
    </rPh>
    <rPh sb="17" eb="19">
      <t>カツドウ</t>
    </rPh>
    <phoneticPr fontId="7"/>
  </si>
  <si>
    <t>1学期後半開始（給食あり・通常日課）</t>
    <rPh sb="1" eb="3">
      <t>ガッキ</t>
    </rPh>
    <rPh sb="3" eb="5">
      <t>コウハン</t>
    </rPh>
    <rPh sb="5" eb="7">
      <t>カイシ</t>
    </rPh>
    <rPh sb="8" eb="10">
      <t>キュウショク</t>
    </rPh>
    <rPh sb="13" eb="15">
      <t>ツウジョウ</t>
    </rPh>
    <rPh sb="15" eb="17">
      <t>ニッカ</t>
    </rPh>
    <phoneticPr fontId="7"/>
  </si>
  <si>
    <t>第1回家庭学習がんばろう旬間終了</t>
    <rPh sb="0" eb="1">
      <t>ダイ</t>
    </rPh>
    <rPh sb="2" eb="3">
      <t>カイ</t>
    </rPh>
    <rPh sb="3" eb="5">
      <t>カテイ</t>
    </rPh>
    <rPh sb="5" eb="7">
      <t>ガクシュウ</t>
    </rPh>
    <rPh sb="12" eb="14">
      <t>ジュンカン</t>
    </rPh>
    <rPh sb="14" eb="16">
      <t>シュウリョウ</t>
    </rPh>
    <phoneticPr fontId="7"/>
  </si>
  <si>
    <t>校内研②(学校評価・学推）9:00～11:00</t>
    <rPh sb="0" eb="3">
      <t>コウナイケン</t>
    </rPh>
    <rPh sb="5" eb="7">
      <t>ガッコウ</t>
    </rPh>
    <rPh sb="7" eb="9">
      <t>ヒョウカ</t>
    </rPh>
    <rPh sb="10" eb="11">
      <t>ガク</t>
    </rPh>
    <rPh sb="11" eb="12">
      <t>スイ</t>
    </rPh>
    <phoneticPr fontId="7"/>
  </si>
  <si>
    <t>お話朝会　委員会活動⑤</t>
    <rPh sb="1" eb="2">
      <t>ハナシ</t>
    </rPh>
    <rPh sb="2" eb="4">
      <t>チョウカイ</t>
    </rPh>
    <rPh sb="5" eb="8">
      <t>イインカイ</t>
    </rPh>
    <rPh sb="8" eb="10">
      <t>カツドウ</t>
    </rPh>
    <phoneticPr fontId="7"/>
  </si>
  <si>
    <t>校内研（隣学年研③）</t>
    <rPh sb="0" eb="3">
      <t>コウナイケン</t>
    </rPh>
    <rPh sb="4" eb="5">
      <t>リン</t>
    </rPh>
    <rPh sb="5" eb="7">
      <t>ガクネン</t>
    </rPh>
    <rPh sb="7" eb="8">
      <t>ケン</t>
    </rPh>
    <phoneticPr fontId="7"/>
  </si>
  <si>
    <t>小中合同情報交換会③</t>
    <rPh sb="0" eb="2">
      <t>ショウチュウ</t>
    </rPh>
    <rPh sb="2" eb="4">
      <t>ゴウドウ</t>
    </rPh>
    <rPh sb="4" eb="6">
      <t>ジョウホウ</t>
    </rPh>
    <rPh sb="6" eb="9">
      <t>コウカンカイ</t>
    </rPh>
    <phoneticPr fontId="7"/>
  </si>
  <si>
    <t>GW前の安全指導 PTA評議委員会・歓迎会</t>
    <rPh sb="2" eb="3">
      <t>マエ</t>
    </rPh>
    <rPh sb="4" eb="6">
      <t>アンゼン</t>
    </rPh>
    <rPh sb="6" eb="8">
      <t>シドウ</t>
    </rPh>
    <rPh sb="12" eb="14">
      <t>ヒョウギ</t>
    </rPh>
    <rPh sb="14" eb="17">
      <t>イインカイ</t>
    </rPh>
    <rPh sb="18" eb="21">
      <t>カンゲイカイ</t>
    </rPh>
    <phoneticPr fontId="7"/>
  </si>
  <si>
    <t>備品検査</t>
    <rPh sb="0" eb="2">
      <t>ビヒン</t>
    </rPh>
    <rPh sb="2" eb="4">
      <t>ケンサ</t>
    </rPh>
    <phoneticPr fontId="7"/>
  </si>
  <si>
    <t>学年会　教育実習生4人受入～9/24</t>
    <rPh sb="0" eb="3">
      <t>ガクネンカイ</t>
    </rPh>
    <rPh sb="4" eb="6">
      <t>キョウイク</t>
    </rPh>
    <rPh sb="6" eb="9">
      <t>ジッシュウセイ</t>
    </rPh>
    <rPh sb="10" eb="11">
      <t>ニン</t>
    </rPh>
    <rPh sb="11" eb="13">
      <t>ウケイレ</t>
    </rPh>
    <phoneticPr fontId="7"/>
  </si>
  <si>
    <t>朝学　自己申告面談週間</t>
    <rPh sb="0" eb="2">
      <t>アサガク</t>
    </rPh>
    <rPh sb="3" eb="5">
      <t>ジコ</t>
    </rPh>
    <rPh sb="5" eb="7">
      <t>シンコク</t>
    </rPh>
    <rPh sb="7" eb="9">
      <t>メンダン</t>
    </rPh>
    <rPh sb="9" eb="11">
      <t>シュウカン</t>
    </rPh>
    <phoneticPr fontId="7"/>
  </si>
  <si>
    <t>児童朝会（図書委員会）</t>
    <rPh sb="0" eb="2">
      <t>ジドウ</t>
    </rPh>
    <rPh sb="2" eb="4">
      <t>チョウカイ</t>
    </rPh>
    <rPh sb="5" eb="7">
      <t>トショ</t>
    </rPh>
    <rPh sb="7" eb="10">
      <t>イインカイ</t>
    </rPh>
    <phoneticPr fontId="7"/>
  </si>
  <si>
    <t>朝学　自己申告最終面談週間</t>
    <rPh sb="0" eb="2">
      <t>アサガク</t>
    </rPh>
    <rPh sb="3" eb="5">
      <t>ジコ</t>
    </rPh>
    <rPh sb="5" eb="7">
      <t>シンコク</t>
    </rPh>
    <rPh sb="7" eb="9">
      <t>サイシュウ</t>
    </rPh>
    <rPh sb="9" eb="11">
      <t>メンダン</t>
    </rPh>
    <rPh sb="11" eb="13">
      <t>シュウカン</t>
    </rPh>
    <phoneticPr fontId="7"/>
  </si>
  <si>
    <t>昭和の日</t>
    <rPh sb="0" eb="2">
      <t>ショウワ</t>
    </rPh>
    <rPh sb="3" eb="4">
      <t>ヒ</t>
    </rPh>
    <phoneticPr fontId="7"/>
  </si>
  <si>
    <t>いじめ対応研修会（職員研修）15:30</t>
    <rPh sb="3" eb="5">
      <t>タイオウ</t>
    </rPh>
    <rPh sb="5" eb="8">
      <t>ケンシュウカイ</t>
    </rPh>
    <rPh sb="9" eb="11">
      <t>ショクイン</t>
    </rPh>
    <rPh sb="11" eb="13">
      <t>ケンシュウ</t>
    </rPh>
    <phoneticPr fontId="7"/>
  </si>
  <si>
    <t>不審者避難訓練</t>
    <rPh sb="0" eb="3">
      <t>フシンシャ</t>
    </rPh>
    <rPh sb="3" eb="5">
      <t>ヒナン</t>
    </rPh>
    <rPh sb="5" eb="7">
      <t>クンレン</t>
    </rPh>
    <phoneticPr fontId="7"/>
  </si>
  <si>
    <t>神原っ子祭</t>
    <rPh sb="0" eb="2">
      <t>カミハラ</t>
    </rPh>
    <rPh sb="3" eb="4">
      <t>コ</t>
    </rPh>
    <rPh sb="4" eb="5">
      <t>マツリ</t>
    </rPh>
    <phoneticPr fontId="7"/>
  </si>
  <si>
    <t>お話朝会（7月より）</t>
    <rPh sb="1" eb="2">
      <t>ハナシ</t>
    </rPh>
    <rPh sb="2" eb="4">
      <t>チョウカイ</t>
    </rPh>
    <rPh sb="6" eb="7">
      <t>ガツ</t>
    </rPh>
    <phoneticPr fontId="7"/>
  </si>
  <si>
    <t>体育朝会②→全体練習①</t>
    <rPh sb="0" eb="2">
      <t>タイイク</t>
    </rPh>
    <rPh sb="2" eb="4">
      <t>チョウカイ</t>
    </rPh>
    <rPh sb="6" eb="8">
      <t>ゼンタイ</t>
    </rPh>
    <rPh sb="8" eb="10">
      <t>レンシュウ</t>
    </rPh>
    <phoneticPr fontId="7"/>
  </si>
  <si>
    <t>家庭学習がんばり賞氏名報告　学年会</t>
    <rPh sb="0" eb="2">
      <t>カテイ</t>
    </rPh>
    <rPh sb="2" eb="4">
      <t>ガクシュウ</t>
    </rPh>
    <rPh sb="8" eb="9">
      <t>ショウ</t>
    </rPh>
    <rPh sb="9" eb="11">
      <t>シメイ</t>
    </rPh>
    <rPh sb="11" eb="13">
      <t>ホウコク</t>
    </rPh>
    <rPh sb="14" eb="17">
      <t>ガクネンカイ</t>
    </rPh>
    <phoneticPr fontId="7"/>
  </si>
  <si>
    <t>運動会練習開始</t>
    <rPh sb="0" eb="3">
      <t>ウンドウカイ</t>
    </rPh>
    <rPh sb="3" eb="5">
      <t>レンシュウ</t>
    </rPh>
    <rPh sb="5" eb="7">
      <t>カイシ</t>
    </rPh>
    <phoneticPr fontId="7"/>
  </si>
  <si>
    <t>地震火災津波避難訓練（3・4校時）</t>
    <rPh sb="0" eb="2">
      <t>ジシン</t>
    </rPh>
    <rPh sb="2" eb="4">
      <t>カサイ</t>
    </rPh>
    <rPh sb="4" eb="6">
      <t>ツナミ</t>
    </rPh>
    <rPh sb="6" eb="8">
      <t>ヒナン</t>
    </rPh>
    <rPh sb="8" eb="10">
      <t>クンレン</t>
    </rPh>
    <rPh sb="14" eb="16">
      <t>コウジ</t>
    </rPh>
    <phoneticPr fontId="7"/>
  </si>
  <si>
    <t>入園説明会（幼）</t>
    <rPh sb="0" eb="2">
      <t>ニュウエン</t>
    </rPh>
    <rPh sb="2" eb="5">
      <t>セツメイカイ</t>
    </rPh>
    <rPh sb="6" eb="7">
      <t>ヨウ</t>
    </rPh>
    <phoneticPr fontId="7"/>
  </si>
  <si>
    <t>初顔合わせ準備</t>
    <rPh sb="0" eb="1">
      <t>ハツ</t>
    </rPh>
    <rPh sb="1" eb="3">
      <t>カオア</t>
    </rPh>
    <rPh sb="5" eb="7">
      <t>ジュンビ</t>
    </rPh>
    <phoneticPr fontId="7"/>
  </si>
  <si>
    <t>校長会理事会9:30一貫教室→</t>
    <rPh sb="0" eb="3">
      <t>コウチョウカイ</t>
    </rPh>
    <rPh sb="3" eb="6">
      <t>リジカイ</t>
    </rPh>
    <rPh sb="10" eb="12">
      <t>イッカン</t>
    </rPh>
    <rPh sb="12" eb="14">
      <t>キョウシツ</t>
    </rPh>
    <phoneticPr fontId="7"/>
  </si>
  <si>
    <t>クラブ④</t>
    <phoneticPr fontId="7"/>
  </si>
  <si>
    <t>6年振り替え休（修学旅行）</t>
    <rPh sb="1" eb="2">
      <t>ネン</t>
    </rPh>
    <rPh sb="2" eb="3">
      <t>フ</t>
    </rPh>
    <rPh sb="4" eb="5">
      <t>カ</t>
    </rPh>
    <rPh sb="6" eb="7">
      <t>キュウ</t>
    </rPh>
    <rPh sb="8" eb="10">
      <t>シュウガク</t>
    </rPh>
    <rPh sb="10" eb="12">
      <t>リョコウ</t>
    </rPh>
    <phoneticPr fontId="7"/>
  </si>
  <si>
    <t>入学説明会原稿〆切</t>
    <rPh sb="0" eb="2">
      <t>ニュウガク</t>
    </rPh>
    <rPh sb="2" eb="5">
      <t>セツメイカイ</t>
    </rPh>
    <rPh sb="5" eb="7">
      <t>ゲンコウ</t>
    </rPh>
    <rPh sb="7" eb="9">
      <t>シメキリ</t>
    </rPh>
    <phoneticPr fontId="7"/>
  </si>
  <si>
    <t>職朝　第2回小中合同研（午後）</t>
    <rPh sb="0" eb="1">
      <t>ショク</t>
    </rPh>
    <rPh sb="1" eb="2">
      <t>アサ</t>
    </rPh>
    <rPh sb="3" eb="4">
      <t>ダイ</t>
    </rPh>
    <rPh sb="5" eb="6">
      <t>カイ</t>
    </rPh>
    <rPh sb="6" eb="8">
      <t>ショウチュウ</t>
    </rPh>
    <rPh sb="8" eb="11">
      <t>ゴウドウケン</t>
    </rPh>
    <rPh sb="12" eb="14">
      <t>ゴゴ</t>
    </rPh>
    <phoneticPr fontId="7"/>
  </si>
  <si>
    <t>校内研③（ICT/特別支援）10:00～12:00</t>
    <rPh sb="0" eb="3">
      <t>コウナイケン</t>
    </rPh>
    <rPh sb="9" eb="11">
      <t>トクベツ</t>
    </rPh>
    <rPh sb="11" eb="13">
      <t>シエン</t>
    </rPh>
    <phoneticPr fontId="7"/>
  </si>
  <si>
    <t>職員検診（午前中：神小にて）</t>
    <rPh sb="0" eb="2">
      <t>ショクイン</t>
    </rPh>
    <rPh sb="2" eb="4">
      <t>ケンシン</t>
    </rPh>
    <rPh sb="5" eb="8">
      <t>ゴゼンチュウ</t>
    </rPh>
    <rPh sb="9" eb="10">
      <t>カミ</t>
    </rPh>
    <rPh sb="10" eb="11">
      <t>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</si>
</sst>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quot;平成&quot;e&quot;年度年間行事&quot;"/>
    <numFmt numFmtId="177" formatCode="[$-409]h:mm\ AM/PM;@"/>
    <numFmt numFmtId="178" formatCode="0_);[Red]\(0\)"/>
  </numFmts>
  <fonts count="8" x14ac:knownFonts="1">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0"/>
      <name val="ＭＳ Ｐゴシック"/>
      <family val="3"/>
      <charset val="128"/>
    </font>
    <font>
      <sz val="10"/>
      <color indexed="8"/>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99FFCC"/>
        <bgColor indexed="64"/>
      </patternFill>
    </fill>
    <fill>
      <patternFill patternType="solid">
        <fgColor theme="8" tint="0.79998168889431442"/>
        <bgColor indexed="64"/>
      </patternFill>
    </fill>
    <fill>
      <patternFill patternType="solid">
        <fgColor indexed="9"/>
        <bgColor indexed="64"/>
      </patternFill>
    </fill>
  </fills>
  <borders count="27">
    <border>
      <left/>
      <right/>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thin">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49" fontId="1" fillId="0" borderId="0" xfId="0" applyNumberFormat="1" applyFont="1" applyAlignment="1"/>
    <xf numFmtId="0" fontId="1" fillId="0" borderId="0" xfId="0" applyFont="1" applyAlignment="1"/>
    <xf numFmtId="0" fontId="1" fillId="0" borderId="0" xfId="0" applyFont="1" applyAlignment="1">
      <alignment horizontal="center"/>
    </xf>
    <xf numFmtId="0" fontId="3" fillId="0" borderId="0" xfId="0" applyFont="1" applyAlignment="1"/>
    <xf numFmtId="0" fontId="4" fillId="0" borderId="0" xfId="0" applyFont="1" applyAlignment="1"/>
    <xf numFmtId="176" fontId="5" fillId="0" borderId="1" xfId="0" applyNumberFormat="1" applyFont="1" applyBorder="1" applyAlignment="1">
      <alignment horizontal="left" vertical="center"/>
    </xf>
    <xf numFmtId="0" fontId="1" fillId="0" borderId="0" xfId="0" applyFont="1" applyAlignment="1">
      <alignment vertical="center"/>
    </xf>
    <xf numFmtId="14" fontId="3" fillId="0" borderId="0" xfId="0" applyNumberFormat="1" applyFont="1" applyAlignment="1">
      <alignment vertical="center"/>
    </xf>
    <xf numFmtId="0" fontId="6" fillId="0" borderId="0" xfId="0" applyFont="1" applyAlignment="1">
      <alignment vertical="center"/>
    </xf>
    <xf numFmtId="177" fontId="3" fillId="0" borderId="1" xfId="0" applyNumberFormat="1" applyFont="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78" fontId="1" fillId="2" borderId="12" xfId="0" applyNumberFormat="1" applyFont="1" applyFill="1" applyBorder="1" applyAlignment="1">
      <alignment horizontal="center" vertical="center" wrapText="1"/>
    </xf>
    <xf numFmtId="178" fontId="1" fillId="2" borderId="13" xfId="0" applyNumberFormat="1" applyFont="1" applyFill="1" applyBorder="1" applyAlignment="1">
      <alignment horizontal="center" vertical="center" wrapText="1"/>
    </xf>
    <xf numFmtId="178" fontId="1" fillId="2" borderId="14" xfId="0" applyNumberFormat="1" applyFont="1" applyFill="1" applyBorder="1" applyAlignment="1">
      <alignment horizontal="left" vertical="center" shrinkToFit="1"/>
    </xf>
    <xf numFmtId="178" fontId="1" fillId="0" borderId="12" xfId="0" applyNumberFormat="1" applyFont="1" applyFill="1" applyBorder="1" applyAlignment="1">
      <alignment horizontal="center" vertical="center" wrapText="1"/>
    </xf>
    <xf numFmtId="178" fontId="1" fillId="0" borderId="13" xfId="0" applyNumberFormat="1" applyFont="1" applyFill="1" applyBorder="1" applyAlignment="1">
      <alignment horizontal="center" vertical="center" wrapText="1"/>
    </xf>
    <xf numFmtId="178" fontId="1" fillId="0" borderId="14" xfId="0" applyNumberFormat="1" applyFont="1" applyFill="1" applyBorder="1" applyAlignment="1">
      <alignment horizontal="left" vertical="center" shrinkToFit="1"/>
    </xf>
    <xf numFmtId="0" fontId="1" fillId="0" borderId="15" xfId="0" applyFont="1" applyFill="1" applyBorder="1" applyAlignment="1">
      <alignment horizontal="left" vertical="center" shrinkToFit="1"/>
    </xf>
    <xf numFmtId="178" fontId="1" fillId="2" borderId="16"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left" vertical="center" shrinkToFit="1"/>
    </xf>
    <xf numFmtId="178" fontId="1" fillId="0" borderId="16"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left" vertical="center" shrinkToFit="1"/>
    </xf>
    <xf numFmtId="178" fontId="1" fillId="2" borderId="9" xfId="0" applyNumberFormat="1" applyFont="1" applyFill="1" applyBorder="1" applyAlignment="1">
      <alignment horizontal="center" vertical="center" wrapText="1"/>
    </xf>
    <xf numFmtId="0" fontId="1" fillId="2" borderId="18" xfId="0" applyFont="1" applyFill="1" applyBorder="1" applyAlignment="1">
      <alignment horizontal="left" vertical="center" shrinkToFit="1"/>
    </xf>
    <xf numFmtId="178" fontId="1" fillId="0" borderId="9" xfId="0" applyNumberFormat="1" applyFont="1" applyFill="1" applyBorder="1" applyAlignment="1">
      <alignment horizontal="center" vertical="center" wrapText="1"/>
    </xf>
    <xf numFmtId="0" fontId="1" fillId="0" borderId="18" xfId="0" applyFont="1" applyFill="1" applyBorder="1" applyAlignment="1">
      <alignment horizontal="left" vertical="center" shrinkToFit="1"/>
    </xf>
    <xf numFmtId="178" fontId="1" fillId="0" borderId="15" xfId="0" applyNumberFormat="1" applyFont="1" applyFill="1" applyBorder="1" applyAlignment="1">
      <alignment horizontal="left" vertical="center" shrinkToFit="1"/>
    </xf>
    <xf numFmtId="0" fontId="1" fillId="0" borderId="0" xfId="0" applyFont="1" applyFill="1" applyAlignment="1"/>
    <xf numFmtId="0" fontId="1" fillId="0" borderId="19" xfId="0" applyFont="1" applyFill="1" applyBorder="1" applyAlignment="1">
      <alignment horizontal="left" vertical="center" shrinkToFit="1"/>
    </xf>
    <xf numFmtId="0" fontId="1" fillId="0" borderId="7" xfId="0" applyFont="1" applyFill="1" applyBorder="1" applyAlignment="1">
      <alignment horizontal="center" vertical="center" wrapText="1"/>
    </xf>
    <xf numFmtId="178" fontId="1" fillId="0" borderId="0" xfId="0" applyNumberFormat="1" applyFont="1" applyFill="1" applyBorder="1" applyAlignment="1">
      <alignment horizontal="center" vertical="center" wrapText="1"/>
    </xf>
    <xf numFmtId="178" fontId="1" fillId="0" borderId="20" xfId="0" applyNumberFormat="1" applyFont="1" applyFill="1" applyBorder="1" applyAlignment="1">
      <alignment horizontal="left" vertical="center" shrinkToFit="1"/>
    </xf>
    <xf numFmtId="178" fontId="1" fillId="3" borderId="12" xfId="0" applyNumberFormat="1" applyFont="1" applyFill="1" applyBorder="1" applyAlignment="1">
      <alignment horizontal="center" vertical="center" wrapText="1"/>
    </xf>
    <xf numFmtId="178" fontId="1" fillId="3" borderId="13" xfId="0" applyNumberFormat="1" applyFont="1" applyFill="1" applyBorder="1" applyAlignment="1">
      <alignment horizontal="center" vertical="center" wrapText="1"/>
    </xf>
    <xf numFmtId="178" fontId="1" fillId="3" borderId="14" xfId="0" applyNumberFormat="1" applyFont="1" applyFill="1" applyBorder="1" applyAlignment="1">
      <alignment horizontal="left" vertical="center" shrinkToFit="1"/>
    </xf>
    <xf numFmtId="178" fontId="1" fillId="3" borderId="16"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left" vertical="center" shrinkToFit="1"/>
    </xf>
    <xf numFmtId="178" fontId="1" fillId="3" borderId="9" xfId="0" applyNumberFormat="1" applyFont="1" applyFill="1" applyBorder="1" applyAlignment="1">
      <alignment horizontal="center" vertical="center" wrapText="1"/>
    </xf>
    <xf numFmtId="0" fontId="1" fillId="3" borderId="18" xfId="0" applyFont="1" applyFill="1" applyBorder="1" applyAlignment="1">
      <alignment horizontal="left" vertical="center" shrinkToFit="1"/>
    </xf>
    <xf numFmtId="0" fontId="1" fillId="0" borderId="15"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178" fontId="1" fillId="0" borderId="21" xfId="0" applyNumberFormat="1" applyFont="1" applyFill="1" applyBorder="1" applyAlignment="1">
      <alignment horizontal="center" vertical="center" wrapText="1"/>
    </xf>
    <xf numFmtId="178" fontId="1" fillId="0" borderId="22" xfId="0" applyNumberFormat="1"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14" fontId="1" fillId="0" borderId="0" xfId="0" applyNumberFormat="1" applyFont="1" applyAlignment="1">
      <alignment horizontal="center" vertical="center"/>
    </xf>
    <xf numFmtId="14" fontId="3" fillId="0" borderId="0" xfId="0" applyNumberFormat="1" applyFont="1" applyAlignment="1"/>
    <xf numFmtId="14" fontId="3" fillId="0" borderId="0" xfId="0" applyNumberFormat="1" applyFont="1" applyFill="1" applyAlignment="1"/>
  </cellXfs>
  <cellStyles count="1">
    <cellStyle name="標準" xfId="0" builtinId="0"/>
  </cellStyles>
  <dxfs count="724">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93</xdr:row>
      <xdr:rowOff>0</xdr:rowOff>
    </xdr:from>
    <xdr:to>
      <xdr:col>5</xdr:col>
      <xdr:colOff>9525</xdr:colOff>
      <xdr:row>95</xdr:row>
      <xdr:rowOff>142875</xdr:rowOff>
    </xdr:to>
    <xdr:sp macro="" textlink="">
      <xdr:nvSpPr>
        <xdr:cNvPr id="2" name="Line 1"/>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3" name="Line 2"/>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4" name="Line 3"/>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5" name="Line 4"/>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6" name="Line 5"/>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7" name="Line 6"/>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8" name="Line 7"/>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9" name="Line 8"/>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10" name="Line 9"/>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11" name="Line 10"/>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12" name="Line 11"/>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13" name="Line 12"/>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14" name="Line 13"/>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15" name="Line 14"/>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16" name="Line 15"/>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17" name="Line 16"/>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18" name="Line 17"/>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19" name="Line 18"/>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20" name="Line 19"/>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21" name="Line 20"/>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22" name="Line 21"/>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23" name="Line 22"/>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24" name="Line 23"/>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25" name="Line 24"/>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26" name="Line 25"/>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27" name="Line 26"/>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28" name="Line 27"/>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29" name="Line 28"/>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30" name="Line 29"/>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31" name="Line 30"/>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32" name="Line 31"/>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33" name="Line 32"/>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34" name="Line 33"/>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35" name="Line 34"/>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36" name="Line 35"/>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37" name="Line 36"/>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38" name="Line 37"/>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39" name="Line 38"/>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40" name="Line 39"/>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41" name="Line 40"/>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42" name="Line 41"/>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43" name="Line 42"/>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44" name="Line 43"/>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45" name="Line 44"/>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46" name="Line 45"/>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47" name="Line 46"/>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48" name="Line 47"/>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49" name="Line 48"/>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50" name="Line 49"/>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51" name="Line 50"/>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52" name="Line 51"/>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53" name="Line 52"/>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54" name="Line 53"/>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55" name="Line 54"/>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56" name="Line 55"/>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57" name="Line 56"/>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58" name="Line 57"/>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59" name="Line 58"/>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60" name="Line 59"/>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61" name="Line 60"/>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62" name="Line 61"/>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63" name="Line 62"/>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64" name="Line 63"/>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65" name="Line 64"/>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66" name="Line 65"/>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67" name="Line 66"/>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93</xdr:row>
      <xdr:rowOff>0</xdr:rowOff>
    </xdr:from>
    <xdr:to>
      <xdr:col>5</xdr:col>
      <xdr:colOff>9525</xdr:colOff>
      <xdr:row>95</xdr:row>
      <xdr:rowOff>142875</xdr:rowOff>
    </xdr:to>
    <xdr:sp macro="" textlink="">
      <xdr:nvSpPr>
        <xdr:cNvPr id="68" name="Line 67"/>
        <xdr:cNvSpPr>
          <a:spLocks noChangeShapeType="1"/>
        </xdr:cNvSpPr>
      </xdr:nvSpPr>
      <xdr:spPr bwMode="auto">
        <a:xfrm flipV="1">
          <a:off x="400050" y="15944850"/>
          <a:ext cx="171450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9525</xdr:rowOff>
    </xdr:from>
    <xdr:to>
      <xdr:col>11</xdr:col>
      <xdr:colOff>0</xdr:colOff>
      <xdr:row>95</xdr:row>
      <xdr:rowOff>142875</xdr:rowOff>
    </xdr:to>
    <xdr:sp macro="" textlink="">
      <xdr:nvSpPr>
        <xdr:cNvPr id="69" name="Line 68"/>
        <xdr:cNvSpPr>
          <a:spLocks noChangeShapeType="1"/>
        </xdr:cNvSpPr>
      </xdr:nvSpPr>
      <xdr:spPr bwMode="auto">
        <a:xfrm flipV="1">
          <a:off x="4133850" y="1595437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93</xdr:row>
      <xdr:rowOff>0</xdr:rowOff>
    </xdr:from>
    <xdr:to>
      <xdr:col>20</xdr:col>
      <xdr:colOff>0</xdr:colOff>
      <xdr:row>96</xdr:row>
      <xdr:rowOff>0</xdr:rowOff>
    </xdr:to>
    <xdr:sp macro="" textlink="">
      <xdr:nvSpPr>
        <xdr:cNvPr id="70" name="Line 69"/>
        <xdr:cNvSpPr>
          <a:spLocks noChangeShapeType="1"/>
        </xdr:cNvSpPr>
      </xdr:nvSpPr>
      <xdr:spPr bwMode="auto">
        <a:xfrm flipV="1">
          <a:off x="9734550" y="15944850"/>
          <a:ext cx="188595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xdr:row>
      <xdr:rowOff>0</xdr:rowOff>
    </xdr:from>
    <xdr:to>
      <xdr:col>26</xdr:col>
      <xdr:colOff>0</xdr:colOff>
      <xdr:row>95</xdr:row>
      <xdr:rowOff>142875</xdr:rowOff>
    </xdr:to>
    <xdr:sp macro="" textlink="">
      <xdr:nvSpPr>
        <xdr:cNvPr id="71" name="Line 70"/>
        <xdr:cNvSpPr>
          <a:spLocks noChangeShapeType="1"/>
        </xdr:cNvSpPr>
      </xdr:nvSpPr>
      <xdr:spPr bwMode="auto">
        <a:xfrm flipV="1">
          <a:off x="13658850" y="15944850"/>
          <a:ext cx="1695450"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90</xdr:row>
      <xdr:rowOff>9525</xdr:rowOff>
    </xdr:from>
    <xdr:to>
      <xdr:col>35</xdr:col>
      <xdr:colOff>0</xdr:colOff>
      <xdr:row>92</xdr:row>
      <xdr:rowOff>142875</xdr:rowOff>
    </xdr:to>
    <xdr:sp macro="" textlink="">
      <xdr:nvSpPr>
        <xdr:cNvPr id="72" name="Line 71"/>
        <xdr:cNvSpPr>
          <a:spLocks noChangeShapeType="1"/>
        </xdr:cNvSpPr>
      </xdr:nvSpPr>
      <xdr:spPr bwMode="auto">
        <a:xfrm flipV="1">
          <a:off x="19250025" y="15440025"/>
          <a:ext cx="17049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93</xdr:row>
      <xdr:rowOff>0</xdr:rowOff>
    </xdr:from>
    <xdr:to>
      <xdr:col>35</xdr:col>
      <xdr:colOff>0</xdr:colOff>
      <xdr:row>95</xdr:row>
      <xdr:rowOff>142875</xdr:rowOff>
    </xdr:to>
    <xdr:sp macro="" textlink="">
      <xdr:nvSpPr>
        <xdr:cNvPr id="73" name="Line 72"/>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161925</xdr:colOff>
      <xdr:row>2</xdr:row>
      <xdr:rowOff>114300</xdr:rowOff>
    </xdr:to>
    <xdr:pic>
      <xdr:nvPicPr>
        <xdr:cNvPr id="74" name="Picture 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1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93</xdr:row>
      <xdr:rowOff>0</xdr:rowOff>
    </xdr:from>
    <xdr:to>
      <xdr:col>35</xdr:col>
      <xdr:colOff>0</xdr:colOff>
      <xdr:row>95</xdr:row>
      <xdr:rowOff>142875</xdr:rowOff>
    </xdr:to>
    <xdr:sp macro="" textlink="">
      <xdr:nvSpPr>
        <xdr:cNvPr id="75" name="Line 75"/>
        <xdr:cNvSpPr>
          <a:spLocks noChangeShapeType="1"/>
        </xdr:cNvSpPr>
      </xdr:nvSpPr>
      <xdr:spPr bwMode="auto">
        <a:xfrm flipV="1">
          <a:off x="19250025" y="15944850"/>
          <a:ext cx="1704975" cy="4857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87</xdr:row>
      <xdr:rowOff>9525</xdr:rowOff>
    </xdr:from>
    <xdr:to>
      <xdr:col>34</xdr:col>
      <xdr:colOff>1695450</xdr:colOff>
      <xdr:row>89</xdr:row>
      <xdr:rowOff>142875</xdr:rowOff>
    </xdr:to>
    <xdr:sp macro="" textlink="">
      <xdr:nvSpPr>
        <xdr:cNvPr id="76" name="Line 76"/>
        <xdr:cNvSpPr>
          <a:spLocks noChangeShapeType="1"/>
        </xdr:cNvSpPr>
      </xdr:nvSpPr>
      <xdr:spPr bwMode="auto">
        <a:xfrm flipV="1">
          <a:off x="19088100" y="14925675"/>
          <a:ext cx="1857375" cy="4762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6.2.16\&#31070;&#21407;&#23567;\share\&#25945;&#24107;&#29992;&#65324;&#65313;&#65326;&#65316;&#65321;&#65331;&#65323;\&#12371;&#12428;&#12391;&#12420;&#12427;&#12304;&#12371;&#12428;&#12395;&#25972;&#29702;&#12377;&#12427;&#12305;\&#9733;&#25945;&#21209;&#20027;&#20219;&#29992;\H29\&#36913;&#22577;&#12475;&#12483;&#12488;\&#12300;&#24179;&#25104;29&#24180;&#24230;&#65288;&#24180;&#38291;&#34892;&#20107;&#35336;&#3001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設"/>
      <sheetName val="対外"/>
      <sheetName val="学校"/>
      <sheetName val="日直"/>
      <sheetName val="生活目標"/>
      <sheetName val="職員会"/>
      <sheetName val="来月行事"/>
      <sheetName val="4"/>
      <sheetName val="5"/>
      <sheetName val="6"/>
      <sheetName val="7"/>
      <sheetName val="8"/>
      <sheetName val="9"/>
      <sheetName val="10"/>
      <sheetName val="11"/>
      <sheetName val="12"/>
      <sheetName val="1"/>
      <sheetName val="2"/>
      <sheetName val="3"/>
      <sheetName val="学期"/>
      <sheetName val="曜別"/>
      <sheetName val="集計"/>
      <sheetName val="Sheet8"/>
      <sheetName val="Sheet9"/>
      <sheetName val="Sheet10"/>
      <sheetName val="Sheet11"/>
      <sheetName val="Sheet12"/>
      <sheetName val="Sheet13"/>
      <sheetName val="Sheet14"/>
      <sheetName val="Sheet15"/>
      <sheetName val="Sheet16"/>
      <sheetName val="Sheet17"/>
      <sheetName val="Sheet18"/>
      <sheetName val="Sheet7"/>
      <sheetName val="Sheet6"/>
      <sheetName val="Sheet5"/>
      <sheetName val="Sheet4"/>
      <sheetName val="Sheet1"/>
      <sheetName val="時数月"/>
      <sheetName val="Sheet2"/>
      <sheetName val="Sheet3"/>
      <sheetName val="互換性レポート"/>
    </sheetNames>
    <sheetDataSet>
      <sheetData sheetId="0">
        <row r="1">
          <cell r="A1">
            <v>2017</v>
          </cell>
        </row>
      </sheetData>
      <sheetData sheetId="1">
        <row r="5">
          <cell r="D5">
            <v>2</v>
          </cell>
          <cell r="G5">
            <v>1</v>
          </cell>
          <cell r="J5">
            <v>1</v>
          </cell>
          <cell r="M5">
            <v>2</v>
          </cell>
          <cell r="P5">
            <v>5</v>
          </cell>
          <cell r="S5">
            <v>1</v>
          </cell>
          <cell r="V5">
            <v>2</v>
          </cell>
          <cell r="Y5">
            <v>1</v>
          </cell>
          <cell r="AB5">
            <v>1</v>
          </cell>
          <cell r="AE5">
            <v>3</v>
          </cell>
          <cell r="AH5">
            <v>1</v>
          </cell>
          <cell r="AK5">
            <v>1</v>
          </cell>
        </row>
        <row r="8">
          <cell r="D8">
            <v>2</v>
          </cell>
          <cell r="G8">
            <v>1</v>
          </cell>
          <cell r="J8">
            <v>1</v>
          </cell>
          <cell r="M8">
            <v>2</v>
          </cell>
          <cell r="P8">
            <v>5</v>
          </cell>
          <cell r="S8">
            <v>2</v>
          </cell>
          <cell r="V8">
            <v>1</v>
          </cell>
          <cell r="Y8">
            <v>1</v>
          </cell>
          <cell r="AB8">
            <v>2</v>
          </cell>
          <cell r="AE8">
            <v>5</v>
          </cell>
          <cell r="AH8">
            <v>1</v>
          </cell>
          <cell r="AK8">
            <v>1</v>
          </cell>
        </row>
        <row r="11">
          <cell r="D11">
            <v>6</v>
          </cell>
          <cell r="G11">
            <v>3</v>
          </cell>
          <cell r="J11">
            <v>2</v>
          </cell>
          <cell r="M11">
            <v>1</v>
          </cell>
          <cell r="P11">
            <v>5</v>
          </cell>
          <cell r="S11">
            <v>2</v>
          </cell>
          <cell r="V11">
            <v>1</v>
          </cell>
          <cell r="Y11">
            <v>3</v>
          </cell>
          <cell r="AB11">
            <v>2</v>
          </cell>
          <cell r="AE11">
            <v>5</v>
          </cell>
          <cell r="AH11">
            <v>2</v>
          </cell>
          <cell r="AK11">
            <v>2</v>
          </cell>
        </row>
        <row r="14">
          <cell r="D14">
            <v>6</v>
          </cell>
          <cell r="G14">
            <v>3</v>
          </cell>
          <cell r="J14">
            <v>2</v>
          </cell>
          <cell r="M14">
            <v>1</v>
          </cell>
          <cell r="P14">
            <v>5</v>
          </cell>
          <cell r="S14">
            <v>1</v>
          </cell>
          <cell r="V14">
            <v>1</v>
          </cell>
          <cell r="Y14">
            <v>2</v>
          </cell>
          <cell r="AB14">
            <v>1</v>
          </cell>
          <cell r="AE14">
            <v>5</v>
          </cell>
          <cell r="AH14">
            <v>2</v>
          </cell>
          <cell r="AK14">
            <v>2</v>
          </cell>
        </row>
        <row r="17">
          <cell r="D17">
            <v>6</v>
          </cell>
          <cell r="G17">
            <v>3</v>
          </cell>
          <cell r="J17">
            <v>1</v>
          </cell>
          <cell r="M17">
            <v>1</v>
          </cell>
          <cell r="P17">
            <v>2</v>
          </cell>
          <cell r="S17">
            <v>3</v>
          </cell>
          <cell r="V17">
            <v>1</v>
          </cell>
          <cell r="Y17">
            <v>2</v>
          </cell>
          <cell r="AB17">
            <v>1</v>
          </cell>
          <cell r="AE17">
            <v>1</v>
          </cell>
          <cell r="AH17">
            <v>1</v>
          </cell>
          <cell r="AK17">
            <v>1</v>
          </cell>
        </row>
        <row r="20">
          <cell r="D20">
            <v>6</v>
          </cell>
          <cell r="G20">
            <v>2</v>
          </cell>
          <cell r="J20">
            <v>1</v>
          </cell>
          <cell r="M20">
            <v>1</v>
          </cell>
          <cell r="P20">
            <v>2</v>
          </cell>
          <cell r="S20">
            <v>1</v>
          </cell>
          <cell r="V20">
            <v>1</v>
          </cell>
          <cell r="Y20">
            <v>1</v>
          </cell>
          <cell r="AB20">
            <v>1</v>
          </cell>
          <cell r="AE20">
            <v>2</v>
          </cell>
          <cell r="AH20">
            <v>1</v>
          </cell>
          <cell r="AK20">
            <v>1</v>
          </cell>
        </row>
        <row r="23">
          <cell r="D23">
            <v>1</v>
          </cell>
          <cell r="G23">
            <v>2</v>
          </cell>
          <cell r="J23">
            <v>1</v>
          </cell>
          <cell r="M23">
            <v>1</v>
          </cell>
          <cell r="P23">
            <v>5</v>
          </cell>
          <cell r="S23">
            <v>1</v>
          </cell>
          <cell r="V23">
            <v>2</v>
          </cell>
          <cell r="Y23">
            <v>1</v>
          </cell>
          <cell r="AB23">
            <v>1</v>
          </cell>
          <cell r="AE23">
            <v>2</v>
          </cell>
          <cell r="AH23">
            <v>1</v>
          </cell>
          <cell r="AK23">
            <v>1</v>
          </cell>
        </row>
        <row r="26">
          <cell r="D26">
            <v>2</v>
          </cell>
          <cell r="G26">
            <v>1</v>
          </cell>
          <cell r="J26">
            <v>1</v>
          </cell>
          <cell r="M26">
            <v>2</v>
          </cell>
          <cell r="P26">
            <v>5</v>
          </cell>
          <cell r="S26">
            <v>1</v>
          </cell>
          <cell r="V26">
            <v>2</v>
          </cell>
          <cell r="Y26">
            <v>1</v>
          </cell>
          <cell r="AB26">
            <v>1</v>
          </cell>
          <cell r="AE26">
            <v>3</v>
          </cell>
          <cell r="AH26">
            <v>1</v>
          </cell>
          <cell r="AK26">
            <v>1</v>
          </cell>
        </row>
        <row r="29">
          <cell r="D29">
            <v>2</v>
          </cell>
          <cell r="G29">
            <v>1</v>
          </cell>
          <cell r="J29">
            <v>1</v>
          </cell>
          <cell r="M29">
            <v>2</v>
          </cell>
          <cell r="P29">
            <v>5</v>
          </cell>
          <cell r="S29">
            <v>2</v>
          </cell>
          <cell r="V29">
            <v>3</v>
          </cell>
          <cell r="Y29">
            <v>1</v>
          </cell>
          <cell r="AB29">
            <v>2</v>
          </cell>
          <cell r="AE29">
            <v>1</v>
          </cell>
          <cell r="AH29">
            <v>1</v>
          </cell>
          <cell r="AK29">
            <v>1</v>
          </cell>
        </row>
        <row r="32">
          <cell r="D32">
            <v>1</v>
          </cell>
          <cell r="G32">
            <v>1</v>
          </cell>
          <cell r="J32">
            <v>2</v>
          </cell>
          <cell r="M32">
            <v>1</v>
          </cell>
          <cell r="P32">
            <v>5</v>
          </cell>
          <cell r="S32">
            <v>2</v>
          </cell>
          <cell r="V32">
            <v>5</v>
          </cell>
          <cell r="Y32">
            <v>1</v>
          </cell>
          <cell r="AB32">
            <v>2</v>
          </cell>
          <cell r="AE32">
            <v>1</v>
          </cell>
          <cell r="AH32">
            <v>2</v>
          </cell>
          <cell r="AK32">
            <v>2</v>
          </cell>
        </row>
        <row r="35">
          <cell r="D35">
            <v>1</v>
          </cell>
          <cell r="G35">
            <v>1</v>
          </cell>
          <cell r="J35">
            <v>2</v>
          </cell>
          <cell r="M35">
            <v>1</v>
          </cell>
          <cell r="P35">
            <v>3</v>
          </cell>
          <cell r="S35">
            <v>1</v>
          </cell>
          <cell r="V35">
            <v>5</v>
          </cell>
          <cell r="Y35">
            <v>2</v>
          </cell>
          <cell r="AB35">
            <v>1</v>
          </cell>
          <cell r="AE35">
            <v>1</v>
          </cell>
          <cell r="AH35">
            <v>3</v>
          </cell>
          <cell r="AK35">
            <v>2</v>
          </cell>
        </row>
        <row r="38">
          <cell r="D38">
            <v>1</v>
          </cell>
          <cell r="G38">
            <v>1</v>
          </cell>
          <cell r="J38">
            <v>1</v>
          </cell>
          <cell r="M38">
            <v>1</v>
          </cell>
          <cell r="P38">
            <v>2</v>
          </cell>
          <cell r="S38">
            <v>1</v>
          </cell>
          <cell r="V38">
            <v>5</v>
          </cell>
          <cell r="Y38">
            <v>2</v>
          </cell>
          <cell r="AB38">
            <v>1</v>
          </cell>
          <cell r="AE38">
            <v>1</v>
          </cell>
          <cell r="AH38">
            <v>3</v>
          </cell>
          <cell r="AK38">
            <v>1</v>
          </cell>
        </row>
        <row r="41">
          <cell r="D41">
            <v>1</v>
          </cell>
          <cell r="G41">
            <v>2</v>
          </cell>
          <cell r="J41">
            <v>1</v>
          </cell>
          <cell r="M41">
            <v>1</v>
          </cell>
          <cell r="P41">
            <v>2</v>
          </cell>
          <cell r="S41">
            <v>1</v>
          </cell>
          <cell r="V41">
            <v>5</v>
          </cell>
          <cell r="Y41">
            <v>1</v>
          </cell>
          <cell r="AB41">
            <v>1</v>
          </cell>
          <cell r="AE41">
            <v>2</v>
          </cell>
          <cell r="AH41">
            <v>1</v>
          </cell>
          <cell r="AK41">
            <v>1</v>
          </cell>
        </row>
        <row r="44">
          <cell r="D44">
            <v>1</v>
          </cell>
          <cell r="G44">
            <v>2</v>
          </cell>
          <cell r="J44">
            <v>1</v>
          </cell>
          <cell r="M44">
            <v>1</v>
          </cell>
          <cell r="P44">
            <v>5</v>
          </cell>
          <cell r="S44">
            <v>1</v>
          </cell>
          <cell r="V44">
            <v>2</v>
          </cell>
          <cell r="Y44">
            <v>1</v>
          </cell>
          <cell r="AB44">
            <v>1</v>
          </cell>
          <cell r="AE44">
            <v>2</v>
          </cell>
          <cell r="AH44">
            <v>1</v>
          </cell>
          <cell r="AK44">
            <v>1</v>
          </cell>
        </row>
        <row r="47">
          <cell r="D47">
            <v>2</v>
          </cell>
          <cell r="G47">
            <v>1</v>
          </cell>
          <cell r="J47">
            <v>1</v>
          </cell>
          <cell r="M47">
            <v>2</v>
          </cell>
          <cell r="P47">
            <v>5</v>
          </cell>
          <cell r="S47">
            <v>1</v>
          </cell>
          <cell r="V47">
            <v>2</v>
          </cell>
          <cell r="Y47">
            <v>1</v>
          </cell>
          <cell r="AB47">
            <v>1</v>
          </cell>
          <cell r="AE47">
            <v>1</v>
          </cell>
          <cell r="AH47">
            <v>1</v>
          </cell>
          <cell r="AK47">
            <v>1</v>
          </cell>
        </row>
        <row r="50">
          <cell r="D50">
            <v>2</v>
          </cell>
          <cell r="G50">
            <v>1</v>
          </cell>
          <cell r="J50">
            <v>1</v>
          </cell>
          <cell r="M50">
            <v>2</v>
          </cell>
          <cell r="P50">
            <v>5</v>
          </cell>
          <cell r="S50">
            <v>2</v>
          </cell>
          <cell r="V50">
            <v>1</v>
          </cell>
          <cell r="Y50">
            <v>1</v>
          </cell>
          <cell r="AB50">
            <v>2</v>
          </cell>
          <cell r="AE50">
            <v>1</v>
          </cell>
          <cell r="AH50">
            <v>1</v>
          </cell>
          <cell r="AK50">
            <v>1</v>
          </cell>
        </row>
        <row r="53">
          <cell r="D53">
            <v>1</v>
          </cell>
          <cell r="G53">
            <v>1</v>
          </cell>
          <cell r="J53">
            <v>2</v>
          </cell>
          <cell r="M53">
            <v>3</v>
          </cell>
          <cell r="P53">
            <v>5</v>
          </cell>
          <cell r="S53">
            <v>1</v>
          </cell>
          <cell r="V53">
            <v>1</v>
          </cell>
          <cell r="Y53">
            <v>1</v>
          </cell>
          <cell r="AB53">
            <v>2</v>
          </cell>
          <cell r="AE53">
            <v>1</v>
          </cell>
          <cell r="AH53">
            <v>2</v>
          </cell>
          <cell r="AK53">
            <v>2</v>
          </cell>
        </row>
        <row r="56">
          <cell r="D56">
            <v>1</v>
          </cell>
          <cell r="G56">
            <v>1</v>
          </cell>
          <cell r="J56">
            <v>2</v>
          </cell>
          <cell r="M56">
            <v>1</v>
          </cell>
          <cell r="P56">
            <v>5</v>
          </cell>
          <cell r="S56">
            <v>3</v>
          </cell>
          <cell r="V56">
            <v>1</v>
          </cell>
          <cell r="Y56">
            <v>2</v>
          </cell>
          <cell r="AB56">
            <v>1</v>
          </cell>
          <cell r="AE56">
            <v>1</v>
          </cell>
          <cell r="AH56">
            <v>2</v>
          </cell>
          <cell r="AK56">
            <v>2</v>
          </cell>
        </row>
        <row r="59">
          <cell r="D59">
            <v>1</v>
          </cell>
          <cell r="G59">
            <v>1</v>
          </cell>
          <cell r="J59">
            <v>1</v>
          </cell>
          <cell r="M59">
            <v>1</v>
          </cell>
          <cell r="P59">
            <v>2</v>
          </cell>
          <cell r="S59">
            <v>2</v>
          </cell>
          <cell r="V59">
            <v>1</v>
          </cell>
          <cell r="Y59">
            <v>2</v>
          </cell>
          <cell r="AB59">
            <v>1</v>
          </cell>
          <cell r="AE59">
            <v>1</v>
          </cell>
          <cell r="AH59">
            <v>1</v>
          </cell>
          <cell r="AK59">
            <v>1</v>
          </cell>
        </row>
        <row r="62">
          <cell r="D62">
            <v>1</v>
          </cell>
          <cell r="G62">
            <v>2</v>
          </cell>
          <cell r="J62">
            <v>1</v>
          </cell>
          <cell r="M62">
            <v>1</v>
          </cell>
          <cell r="P62">
            <v>2</v>
          </cell>
          <cell r="S62">
            <v>1</v>
          </cell>
          <cell r="V62">
            <v>1</v>
          </cell>
          <cell r="Y62">
            <v>1</v>
          </cell>
          <cell r="AB62">
            <v>1</v>
          </cell>
          <cell r="AE62">
            <v>2</v>
          </cell>
          <cell r="AH62">
            <v>1</v>
          </cell>
          <cell r="AK62">
            <v>1</v>
          </cell>
        </row>
        <row r="65">
          <cell r="D65">
            <v>1</v>
          </cell>
          <cell r="G65">
            <v>1</v>
          </cell>
          <cell r="J65">
            <v>1</v>
          </cell>
          <cell r="M65">
            <v>5</v>
          </cell>
          <cell r="P65">
            <v>5</v>
          </cell>
          <cell r="S65">
            <v>1</v>
          </cell>
          <cell r="V65">
            <v>2</v>
          </cell>
          <cell r="Y65">
            <v>1</v>
          </cell>
          <cell r="AB65">
            <v>1</v>
          </cell>
          <cell r="AE65">
            <v>2</v>
          </cell>
          <cell r="AH65">
            <v>1</v>
          </cell>
          <cell r="AK65">
            <v>3</v>
          </cell>
        </row>
        <row r="68">
          <cell r="D68">
            <v>2</v>
          </cell>
          <cell r="G68">
            <v>2</v>
          </cell>
          <cell r="J68">
            <v>1</v>
          </cell>
          <cell r="M68">
            <v>2</v>
          </cell>
          <cell r="P68">
            <v>5</v>
          </cell>
          <cell r="S68">
            <v>1</v>
          </cell>
          <cell r="V68">
            <v>2</v>
          </cell>
          <cell r="Y68">
            <v>1</v>
          </cell>
          <cell r="AB68">
            <v>1</v>
          </cell>
          <cell r="AE68">
            <v>1</v>
          </cell>
          <cell r="AH68">
            <v>1</v>
          </cell>
          <cell r="AK68">
            <v>1</v>
          </cell>
        </row>
        <row r="71">
          <cell r="D71">
            <v>2</v>
          </cell>
          <cell r="G71">
            <v>1</v>
          </cell>
          <cell r="J71">
            <v>4</v>
          </cell>
          <cell r="M71">
            <v>2</v>
          </cell>
          <cell r="P71">
            <v>5</v>
          </cell>
          <cell r="S71">
            <v>3</v>
          </cell>
          <cell r="V71">
            <v>1</v>
          </cell>
          <cell r="Y71">
            <v>3</v>
          </cell>
          <cell r="AB71">
            <v>3</v>
          </cell>
          <cell r="AE71">
            <v>1</v>
          </cell>
          <cell r="AH71">
            <v>1</v>
          </cell>
          <cell r="AK71">
            <v>1</v>
          </cell>
        </row>
        <row r="74">
          <cell r="D74">
            <v>1</v>
          </cell>
          <cell r="G74">
            <v>1</v>
          </cell>
          <cell r="J74">
            <v>2</v>
          </cell>
          <cell r="M74">
            <v>5</v>
          </cell>
          <cell r="P74">
            <v>5</v>
          </cell>
          <cell r="S74">
            <v>2</v>
          </cell>
          <cell r="V74">
            <v>1</v>
          </cell>
          <cell r="Y74">
            <v>1</v>
          </cell>
          <cell r="AB74">
            <v>2</v>
          </cell>
          <cell r="AE74">
            <v>1</v>
          </cell>
          <cell r="AH74">
            <v>2</v>
          </cell>
          <cell r="AK74">
            <v>2</v>
          </cell>
        </row>
        <row r="77">
          <cell r="D77">
            <v>1</v>
          </cell>
          <cell r="G77">
            <v>1</v>
          </cell>
          <cell r="J77">
            <v>2</v>
          </cell>
          <cell r="M77">
            <v>5</v>
          </cell>
          <cell r="P77">
            <v>5</v>
          </cell>
          <cell r="S77">
            <v>1</v>
          </cell>
          <cell r="V77">
            <v>1</v>
          </cell>
          <cell r="Y77">
            <v>2</v>
          </cell>
          <cell r="AB77">
            <v>1</v>
          </cell>
          <cell r="AE77">
            <v>1</v>
          </cell>
          <cell r="AH77">
            <v>2</v>
          </cell>
          <cell r="AK77">
            <v>2</v>
          </cell>
        </row>
        <row r="80">
          <cell r="D80">
            <v>1</v>
          </cell>
          <cell r="G80">
            <v>1</v>
          </cell>
          <cell r="J80">
            <v>1</v>
          </cell>
          <cell r="M80">
            <v>5</v>
          </cell>
          <cell r="P80">
            <v>2</v>
          </cell>
          <cell r="S80">
            <v>1</v>
          </cell>
          <cell r="V80">
            <v>1</v>
          </cell>
          <cell r="Y80">
            <v>1</v>
          </cell>
          <cell r="AB80">
            <v>5</v>
          </cell>
          <cell r="AE80">
            <v>1</v>
          </cell>
          <cell r="AH80">
            <v>1</v>
          </cell>
          <cell r="AK80">
            <v>6</v>
          </cell>
        </row>
        <row r="83">
          <cell r="D83">
            <v>1</v>
          </cell>
          <cell r="G83">
            <v>2</v>
          </cell>
          <cell r="J83">
            <v>1</v>
          </cell>
          <cell r="M83">
            <v>5</v>
          </cell>
          <cell r="P83">
            <v>2</v>
          </cell>
          <cell r="S83">
            <v>1</v>
          </cell>
          <cell r="V83">
            <v>1</v>
          </cell>
          <cell r="Y83">
            <v>2</v>
          </cell>
          <cell r="AB83">
            <v>5</v>
          </cell>
          <cell r="AE83">
            <v>2</v>
          </cell>
          <cell r="AH83">
            <v>1</v>
          </cell>
          <cell r="AK83">
            <v>6</v>
          </cell>
        </row>
        <row r="86">
          <cell r="D86">
            <v>1</v>
          </cell>
          <cell r="G86">
            <v>2</v>
          </cell>
          <cell r="J86">
            <v>1</v>
          </cell>
          <cell r="M86">
            <v>5</v>
          </cell>
          <cell r="P86">
            <v>1</v>
          </cell>
          <cell r="S86">
            <v>1</v>
          </cell>
          <cell r="V86">
            <v>2</v>
          </cell>
          <cell r="Y86">
            <v>1</v>
          </cell>
          <cell r="AB86">
            <v>5</v>
          </cell>
          <cell r="AE86">
            <v>2</v>
          </cell>
          <cell r="AH86">
            <v>1</v>
          </cell>
          <cell r="AK86">
            <v>6</v>
          </cell>
        </row>
        <row r="89">
          <cell r="D89">
            <v>3</v>
          </cell>
          <cell r="G89">
            <v>1</v>
          </cell>
          <cell r="J89">
            <v>1</v>
          </cell>
          <cell r="M89">
            <v>2</v>
          </cell>
          <cell r="P89">
            <v>1</v>
          </cell>
          <cell r="S89">
            <v>1</v>
          </cell>
          <cell r="V89">
            <v>2</v>
          </cell>
          <cell r="Y89">
            <v>1</v>
          </cell>
          <cell r="AB89">
            <v>5</v>
          </cell>
          <cell r="AE89">
            <v>1</v>
          </cell>
          <cell r="AH89">
            <v>0</v>
          </cell>
          <cell r="AK89">
            <v>6</v>
          </cell>
        </row>
        <row r="92">
          <cell r="D92">
            <v>2</v>
          </cell>
          <cell r="G92">
            <v>1</v>
          </cell>
          <cell r="J92">
            <v>1</v>
          </cell>
          <cell r="M92">
            <v>2</v>
          </cell>
          <cell r="P92">
            <v>1</v>
          </cell>
          <cell r="S92">
            <v>2</v>
          </cell>
          <cell r="V92">
            <v>1</v>
          </cell>
          <cell r="Y92">
            <v>1</v>
          </cell>
          <cell r="AB92">
            <v>2</v>
          </cell>
          <cell r="AE92">
            <v>1</v>
          </cell>
          <cell r="AH92">
            <v>0</v>
          </cell>
          <cell r="AK92">
            <v>6</v>
          </cell>
        </row>
        <row r="95">
          <cell r="D95">
            <v>0</v>
          </cell>
          <cell r="G95">
            <v>1</v>
          </cell>
          <cell r="J95">
            <v>0</v>
          </cell>
          <cell r="M95">
            <v>5</v>
          </cell>
          <cell r="P95">
            <v>1</v>
          </cell>
          <cell r="S95">
            <v>0</v>
          </cell>
          <cell r="V95">
            <v>1</v>
          </cell>
          <cell r="Y95">
            <v>0</v>
          </cell>
          <cell r="AB95">
            <v>2</v>
          </cell>
          <cell r="AE95">
            <v>1</v>
          </cell>
          <cell r="AH95">
            <v>0</v>
          </cell>
          <cell r="AK95">
            <v>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9"/>
  <sheetViews>
    <sheetView tabSelected="1" workbookViewId="0">
      <selection activeCell="H5" sqref="H5"/>
    </sheetView>
  </sheetViews>
  <sheetFormatPr defaultRowHeight="12" x14ac:dyDescent="0.15"/>
  <cols>
    <col min="1" max="1" width="0.875" style="2" customWidth="1"/>
    <col min="2" max="2" width="2.25" style="2" customWidth="1"/>
    <col min="3" max="3" width="2.125" style="3" customWidth="1"/>
    <col min="4" max="4" width="2.125" style="3" hidden="1" customWidth="1"/>
    <col min="5" max="5" width="22.375" style="4" customWidth="1"/>
    <col min="6" max="6" width="2.125" style="2" customWidth="1"/>
    <col min="7" max="7" width="2.125" style="2" hidden="1" customWidth="1"/>
    <col min="8" max="8" width="22.375" style="4" customWidth="1"/>
    <col min="9" max="9" width="2.125" style="2" customWidth="1"/>
    <col min="10" max="10" width="2.125" style="2" hidden="1" customWidth="1"/>
    <col min="11" max="11" width="22.375" style="4" customWidth="1"/>
    <col min="12" max="12" width="2.125" style="2" customWidth="1"/>
    <col min="13" max="13" width="1.75" style="2" hidden="1" customWidth="1"/>
    <col min="14" max="14" width="22.375" style="4" customWidth="1"/>
    <col min="15" max="15" width="2.125" style="2" customWidth="1"/>
    <col min="16" max="16" width="2.125" style="2" hidden="1" customWidth="1"/>
    <col min="17" max="17" width="22.375" style="4" customWidth="1"/>
    <col min="18" max="18" width="2.125" style="2" customWidth="1"/>
    <col min="19" max="19" width="2.125" style="2" hidden="1" customWidth="1"/>
    <col min="20" max="20" width="24.75" style="4" customWidth="1"/>
    <col min="21" max="21" width="2.125" style="2" customWidth="1"/>
    <col min="22" max="22" width="2.125" style="2" hidden="1" customWidth="1"/>
    <col min="23" max="23" width="22.375" style="4" customWidth="1"/>
    <col min="24" max="24" width="2.125" style="2" customWidth="1"/>
    <col min="25" max="25" width="2.125" style="2" hidden="1" customWidth="1"/>
    <col min="26" max="26" width="22.375" style="4" customWidth="1"/>
    <col min="27" max="27" width="2.125" style="2" customWidth="1"/>
    <col min="28" max="28" width="2.125" style="2" hidden="1" customWidth="1"/>
    <col min="29" max="29" width="22.375" style="4" customWidth="1"/>
    <col min="30" max="30" width="2.125" style="2" customWidth="1"/>
    <col min="31" max="31" width="2.125" style="2" hidden="1" customWidth="1"/>
    <col min="32" max="32" width="22.375" style="4" customWidth="1"/>
    <col min="33" max="33" width="2.125" style="2" customWidth="1"/>
    <col min="34" max="34" width="2.125" style="2" hidden="1" customWidth="1"/>
    <col min="35" max="35" width="22.375" style="4" customWidth="1"/>
    <col min="36" max="36" width="2.125" style="2" customWidth="1"/>
    <col min="37" max="37" width="2.125" style="2" hidden="1" customWidth="1"/>
    <col min="38" max="38" width="22.375" style="4" customWidth="1"/>
    <col min="39" max="256" width="9" style="2"/>
    <col min="257" max="257" width="0.875" style="2" customWidth="1"/>
    <col min="258" max="258" width="2.25" style="2" customWidth="1"/>
    <col min="259" max="259" width="2.125" style="2" customWidth="1"/>
    <col min="260" max="260" width="0" style="2" hidden="1" customWidth="1"/>
    <col min="261" max="261" width="22.375" style="2" customWidth="1"/>
    <col min="262" max="262" width="2.125" style="2" customWidth="1"/>
    <col min="263" max="263" width="0" style="2" hidden="1" customWidth="1"/>
    <col min="264" max="264" width="22.375" style="2" customWidth="1"/>
    <col min="265" max="265" width="2.125" style="2" customWidth="1"/>
    <col min="266" max="266" width="0" style="2" hidden="1" customWidth="1"/>
    <col min="267" max="267" width="22.375" style="2" customWidth="1"/>
    <col min="268" max="268" width="2.125" style="2" customWidth="1"/>
    <col min="269" max="269" width="0" style="2" hidden="1" customWidth="1"/>
    <col min="270" max="270" width="22.375" style="2" customWidth="1"/>
    <col min="271" max="271" width="2.125" style="2" customWidth="1"/>
    <col min="272" max="272" width="0" style="2" hidden="1" customWidth="1"/>
    <col min="273" max="273" width="22.375" style="2" customWidth="1"/>
    <col min="274" max="274" width="2.125" style="2" customWidth="1"/>
    <col min="275" max="275" width="0" style="2" hidden="1" customWidth="1"/>
    <col min="276" max="276" width="24.75" style="2" customWidth="1"/>
    <col min="277" max="277" width="2.125" style="2" customWidth="1"/>
    <col min="278" max="278" width="0" style="2" hidden="1" customWidth="1"/>
    <col min="279" max="279" width="22.375" style="2" customWidth="1"/>
    <col min="280" max="280" width="2.125" style="2" customWidth="1"/>
    <col min="281" max="281" width="0" style="2" hidden="1" customWidth="1"/>
    <col min="282" max="282" width="22.375" style="2" customWidth="1"/>
    <col min="283" max="283" width="2.125" style="2" customWidth="1"/>
    <col min="284" max="284" width="0" style="2" hidden="1" customWidth="1"/>
    <col min="285" max="285" width="22.375" style="2" customWidth="1"/>
    <col min="286" max="286" width="2.125" style="2" customWidth="1"/>
    <col min="287" max="287" width="0" style="2" hidden="1" customWidth="1"/>
    <col min="288" max="288" width="22.375" style="2" customWidth="1"/>
    <col min="289" max="289" width="2.125" style="2" customWidth="1"/>
    <col min="290" max="290" width="0" style="2" hidden="1" customWidth="1"/>
    <col min="291" max="291" width="22.375" style="2" customWidth="1"/>
    <col min="292" max="292" width="2.125" style="2" customWidth="1"/>
    <col min="293" max="293" width="0" style="2" hidden="1" customWidth="1"/>
    <col min="294" max="294" width="22.375" style="2" customWidth="1"/>
    <col min="295" max="512" width="9" style="2"/>
    <col min="513" max="513" width="0.875" style="2" customWidth="1"/>
    <col min="514" max="514" width="2.25" style="2" customWidth="1"/>
    <col min="515" max="515" width="2.125" style="2" customWidth="1"/>
    <col min="516" max="516" width="0" style="2" hidden="1" customWidth="1"/>
    <col min="517" max="517" width="22.375" style="2" customWidth="1"/>
    <col min="518" max="518" width="2.125" style="2" customWidth="1"/>
    <col min="519" max="519" width="0" style="2" hidden="1" customWidth="1"/>
    <col min="520" max="520" width="22.375" style="2" customWidth="1"/>
    <col min="521" max="521" width="2.125" style="2" customWidth="1"/>
    <col min="522" max="522" width="0" style="2" hidden="1" customWidth="1"/>
    <col min="523" max="523" width="22.375" style="2" customWidth="1"/>
    <col min="524" max="524" width="2.125" style="2" customWidth="1"/>
    <col min="525" max="525" width="0" style="2" hidden="1" customWidth="1"/>
    <col min="526" max="526" width="22.375" style="2" customWidth="1"/>
    <col min="527" max="527" width="2.125" style="2" customWidth="1"/>
    <col min="528" max="528" width="0" style="2" hidden="1" customWidth="1"/>
    <col min="529" max="529" width="22.375" style="2" customWidth="1"/>
    <col min="530" max="530" width="2.125" style="2" customWidth="1"/>
    <col min="531" max="531" width="0" style="2" hidden="1" customWidth="1"/>
    <col min="532" max="532" width="24.75" style="2" customWidth="1"/>
    <col min="533" max="533" width="2.125" style="2" customWidth="1"/>
    <col min="534" max="534" width="0" style="2" hidden="1" customWidth="1"/>
    <col min="535" max="535" width="22.375" style="2" customWidth="1"/>
    <col min="536" max="536" width="2.125" style="2" customWidth="1"/>
    <col min="537" max="537" width="0" style="2" hidden="1" customWidth="1"/>
    <col min="538" max="538" width="22.375" style="2" customWidth="1"/>
    <col min="539" max="539" width="2.125" style="2" customWidth="1"/>
    <col min="540" max="540" width="0" style="2" hidden="1" customWidth="1"/>
    <col min="541" max="541" width="22.375" style="2" customWidth="1"/>
    <col min="542" max="542" width="2.125" style="2" customWidth="1"/>
    <col min="543" max="543" width="0" style="2" hidden="1" customWidth="1"/>
    <col min="544" max="544" width="22.375" style="2" customWidth="1"/>
    <col min="545" max="545" width="2.125" style="2" customWidth="1"/>
    <col min="546" max="546" width="0" style="2" hidden="1" customWidth="1"/>
    <col min="547" max="547" width="22.375" style="2" customWidth="1"/>
    <col min="548" max="548" width="2.125" style="2" customWidth="1"/>
    <col min="549" max="549" width="0" style="2" hidden="1" customWidth="1"/>
    <col min="550" max="550" width="22.375" style="2" customWidth="1"/>
    <col min="551" max="768" width="9" style="2"/>
    <col min="769" max="769" width="0.875" style="2" customWidth="1"/>
    <col min="770" max="770" width="2.25" style="2" customWidth="1"/>
    <col min="771" max="771" width="2.125" style="2" customWidth="1"/>
    <col min="772" max="772" width="0" style="2" hidden="1" customWidth="1"/>
    <col min="773" max="773" width="22.375" style="2" customWidth="1"/>
    <col min="774" max="774" width="2.125" style="2" customWidth="1"/>
    <col min="775" max="775" width="0" style="2" hidden="1" customWidth="1"/>
    <col min="776" max="776" width="22.375" style="2" customWidth="1"/>
    <col min="777" max="777" width="2.125" style="2" customWidth="1"/>
    <col min="778" max="778" width="0" style="2" hidden="1" customWidth="1"/>
    <col min="779" max="779" width="22.375" style="2" customWidth="1"/>
    <col min="780" max="780" width="2.125" style="2" customWidth="1"/>
    <col min="781" max="781" width="0" style="2" hidden="1" customWidth="1"/>
    <col min="782" max="782" width="22.375" style="2" customWidth="1"/>
    <col min="783" max="783" width="2.125" style="2" customWidth="1"/>
    <col min="784" max="784" width="0" style="2" hidden="1" customWidth="1"/>
    <col min="785" max="785" width="22.375" style="2" customWidth="1"/>
    <col min="786" max="786" width="2.125" style="2" customWidth="1"/>
    <col min="787" max="787" width="0" style="2" hidden="1" customWidth="1"/>
    <col min="788" max="788" width="24.75" style="2" customWidth="1"/>
    <col min="789" max="789" width="2.125" style="2" customWidth="1"/>
    <col min="790" max="790" width="0" style="2" hidden="1" customWidth="1"/>
    <col min="791" max="791" width="22.375" style="2" customWidth="1"/>
    <col min="792" max="792" width="2.125" style="2" customWidth="1"/>
    <col min="793" max="793" width="0" style="2" hidden="1" customWidth="1"/>
    <col min="794" max="794" width="22.375" style="2" customWidth="1"/>
    <col min="795" max="795" width="2.125" style="2" customWidth="1"/>
    <col min="796" max="796" width="0" style="2" hidden="1" customWidth="1"/>
    <col min="797" max="797" width="22.375" style="2" customWidth="1"/>
    <col min="798" max="798" width="2.125" style="2" customWidth="1"/>
    <col min="799" max="799" width="0" style="2" hidden="1" customWidth="1"/>
    <col min="800" max="800" width="22.375" style="2" customWidth="1"/>
    <col min="801" max="801" width="2.125" style="2" customWidth="1"/>
    <col min="802" max="802" width="0" style="2" hidden="1" customWidth="1"/>
    <col min="803" max="803" width="22.375" style="2" customWidth="1"/>
    <col min="804" max="804" width="2.125" style="2" customWidth="1"/>
    <col min="805" max="805" width="0" style="2" hidden="1" customWidth="1"/>
    <col min="806" max="806" width="22.375" style="2" customWidth="1"/>
    <col min="807" max="1024" width="9" style="2"/>
    <col min="1025" max="1025" width="0.875" style="2" customWidth="1"/>
    <col min="1026" max="1026" width="2.25" style="2" customWidth="1"/>
    <col min="1027" max="1027" width="2.125" style="2" customWidth="1"/>
    <col min="1028" max="1028" width="0" style="2" hidden="1" customWidth="1"/>
    <col min="1029" max="1029" width="22.375" style="2" customWidth="1"/>
    <col min="1030" max="1030" width="2.125" style="2" customWidth="1"/>
    <col min="1031" max="1031" width="0" style="2" hidden="1" customWidth="1"/>
    <col min="1032" max="1032" width="22.375" style="2" customWidth="1"/>
    <col min="1033" max="1033" width="2.125" style="2" customWidth="1"/>
    <col min="1034" max="1034" width="0" style="2" hidden="1" customWidth="1"/>
    <col min="1035" max="1035" width="22.375" style="2" customWidth="1"/>
    <col min="1036" max="1036" width="2.125" style="2" customWidth="1"/>
    <col min="1037" max="1037" width="0" style="2" hidden="1" customWidth="1"/>
    <col min="1038" max="1038" width="22.375" style="2" customWidth="1"/>
    <col min="1039" max="1039" width="2.125" style="2" customWidth="1"/>
    <col min="1040" max="1040" width="0" style="2" hidden="1" customWidth="1"/>
    <col min="1041" max="1041" width="22.375" style="2" customWidth="1"/>
    <col min="1042" max="1042" width="2.125" style="2" customWidth="1"/>
    <col min="1043" max="1043" width="0" style="2" hidden="1" customWidth="1"/>
    <col min="1044" max="1044" width="24.75" style="2" customWidth="1"/>
    <col min="1045" max="1045" width="2.125" style="2" customWidth="1"/>
    <col min="1046" max="1046" width="0" style="2" hidden="1" customWidth="1"/>
    <col min="1047" max="1047" width="22.375" style="2" customWidth="1"/>
    <col min="1048" max="1048" width="2.125" style="2" customWidth="1"/>
    <col min="1049" max="1049" width="0" style="2" hidden="1" customWidth="1"/>
    <col min="1050" max="1050" width="22.375" style="2" customWidth="1"/>
    <col min="1051" max="1051" width="2.125" style="2" customWidth="1"/>
    <col min="1052" max="1052" width="0" style="2" hidden="1" customWidth="1"/>
    <col min="1053" max="1053" width="22.375" style="2" customWidth="1"/>
    <col min="1054" max="1054" width="2.125" style="2" customWidth="1"/>
    <col min="1055" max="1055" width="0" style="2" hidden="1" customWidth="1"/>
    <col min="1056" max="1056" width="22.375" style="2" customWidth="1"/>
    <col min="1057" max="1057" width="2.125" style="2" customWidth="1"/>
    <col min="1058" max="1058" width="0" style="2" hidden="1" customWidth="1"/>
    <col min="1059" max="1059" width="22.375" style="2" customWidth="1"/>
    <col min="1060" max="1060" width="2.125" style="2" customWidth="1"/>
    <col min="1061" max="1061" width="0" style="2" hidden="1" customWidth="1"/>
    <col min="1062" max="1062" width="22.375" style="2" customWidth="1"/>
    <col min="1063" max="1280" width="9" style="2"/>
    <col min="1281" max="1281" width="0.875" style="2" customWidth="1"/>
    <col min="1282" max="1282" width="2.25" style="2" customWidth="1"/>
    <col min="1283" max="1283" width="2.125" style="2" customWidth="1"/>
    <col min="1284" max="1284" width="0" style="2" hidden="1" customWidth="1"/>
    <col min="1285" max="1285" width="22.375" style="2" customWidth="1"/>
    <col min="1286" max="1286" width="2.125" style="2" customWidth="1"/>
    <col min="1287" max="1287" width="0" style="2" hidden="1" customWidth="1"/>
    <col min="1288" max="1288" width="22.375" style="2" customWidth="1"/>
    <col min="1289" max="1289" width="2.125" style="2" customWidth="1"/>
    <col min="1290" max="1290" width="0" style="2" hidden="1" customWidth="1"/>
    <col min="1291" max="1291" width="22.375" style="2" customWidth="1"/>
    <col min="1292" max="1292" width="2.125" style="2" customWidth="1"/>
    <col min="1293" max="1293" width="0" style="2" hidden="1" customWidth="1"/>
    <col min="1294" max="1294" width="22.375" style="2" customWidth="1"/>
    <col min="1295" max="1295" width="2.125" style="2" customWidth="1"/>
    <col min="1296" max="1296" width="0" style="2" hidden="1" customWidth="1"/>
    <col min="1297" max="1297" width="22.375" style="2" customWidth="1"/>
    <col min="1298" max="1298" width="2.125" style="2" customWidth="1"/>
    <col min="1299" max="1299" width="0" style="2" hidden="1" customWidth="1"/>
    <col min="1300" max="1300" width="24.75" style="2" customWidth="1"/>
    <col min="1301" max="1301" width="2.125" style="2" customWidth="1"/>
    <col min="1302" max="1302" width="0" style="2" hidden="1" customWidth="1"/>
    <col min="1303" max="1303" width="22.375" style="2" customWidth="1"/>
    <col min="1304" max="1304" width="2.125" style="2" customWidth="1"/>
    <col min="1305" max="1305" width="0" style="2" hidden="1" customWidth="1"/>
    <col min="1306" max="1306" width="22.375" style="2" customWidth="1"/>
    <col min="1307" max="1307" width="2.125" style="2" customWidth="1"/>
    <col min="1308" max="1308" width="0" style="2" hidden="1" customWidth="1"/>
    <col min="1309" max="1309" width="22.375" style="2" customWidth="1"/>
    <col min="1310" max="1310" width="2.125" style="2" customWidth="1"/>
    <col min="1311" max="1311" width="0" style="2" hidden="1" customWidth="1"/>
    <col min="1312" max="1312" width="22.375" style="2" customWidth="1"/>
    <col min="1313" max="1313" width="2.125" style="2" customWidth="1"/>
    <col min="1314" max="1314" width="0" style="2" hidden="1" customWidth="1"/>
    <col min="1315" max="1315" width="22.375" style="2" customWidth="1"/>
    <col min="1316" max="1316" width="2.125" style="2" customWidth="1"/>
    <col min="1317" max="1317" width="0" style="2" hidden="1" customWidth="1"/>
    <col min="1318" max="1318" width="22.375" style="2" customWidth="1"/>
    <col min="1319" max="1536" width="9" style="2"/>
    <col min="1537" max="1537" width="0.875" style="2" customWidth="1"/>
    <col min="1538" max="1538" width="2.25" style="2" customWidth="1"/>
    <col min="1539" max="1539" width="2.125" style="2" customWidth="1"/>
    <col min="1540" max="1540" width="0" style="2" hidden="1" customWidth="1"/>
    <col min="1541" max="1541" width="22.375" style="2" customWidth="1"/>
    <col min="1542" max="1542" width="2.125" style="2" customWidth="1"/>
    <col min="1543" max="1543" width="0" style="2" hidden="1" customWidth="1"/>
    <col min="1544" max="1544" width="22.375" style="2" customWidth="1"/>
    <col min="1545" max="1545" width="2.125" style="2" customWidth="1"/>
    <col min="1546" max="1546" width="0" style="2" hidden="1" customWidth="1"/>
    <col min="1547" max="1547" width="22.375" style="2" customWidth="1"/>
    <col min="1548" max="1548" width="2.125" style="2" customWidth="1"/>
    <col min="1549" max="1549" width="0" style="2" hidden="1" customWidth="1"/>
    <col min="1550" max="1550" width="22.375" style="2" customWidth="1"/>
    <col min="1551" max="1551" width="2.125" style="2" customWidth="1"/>
    <col min="1552" max="1552" width="0" style="2" hidden="1" customWidth="1"/>
    <col min="1553" max="1553" width="22.375" style="2" customWidth="1"/>
    <col min="1554" max="1554" width="2.125" style="2" customWidth="1"/>
    <col min="1555" max="1555" width="0" style="2" hidden="1" customWidth="1"/>
    <col min="1556" max="1556" width="24.75" style="2" customWidth="1"/>
    <col min="1557" max="1557" width="2.125" style="2" customWidth="1"/>
    <col min="1558" max="1558" width="0" style="2" hidden="1" customWidth="1"/>
    <col min="1559" max="1559" width="22.375" style="2" customWidth="1"/>
    <col min="1560" max="1560" width="2.125" style="2" customWidth="1"/>
    <col min="1561" max="1561" width="0" style="2" hidden="1" customWidth="1"/>
    <col min="1562" max="1562" width="22.375" style="2" customWidth="1"/>
    <col min="1563" max="1563" width="2.125" style="2" customWidth="1"/>
    <col min="1564" max="1564" width="0" style="2" hidden="1" customWidth="1"/>
    <col min="1565" max="1565" width="22.375" style="2" customWidth="1"/>
    <col min="1566" max="1566" width="2.125" style="2" customWidth="1"/>
    <col min="1567" max="1567" width="0" style="2" hidden="1" customWidth="1"/>
    <col min="1568" max="1568" width="22.375" style="2" customWidth="1"/>
    <col min="1569" max="1569" width="2.125" style="2" customWidth="1"/>
    <col min="1570" max="1570" width="0" style="2" hidden="1" customWidth="1"/>
    <col min="1571" max="1571" width="22.375" style="2" customWidth="1"/>
    <col min="1572" max="1572" width="2.125" style="2" customWidth="1"/>
    <col min="1573" max="1573" width="0" style="2" hidden="1" customWidth="1"/>
    <col min="1574" max="1574" width="22.375" style="2" customWidth="1"/>
    <col min="1575" max="1792" width="9" style="2"/>
    <col min="1793" max="1793" width="0.875" style="2" customWidth="1"/>
    <col min="1794" max="1794" width="2.25" style="2" customWidth="1"/>
    <col min="1795" max="1795" width="2.125" style="2" customWidth="1"/>
    <col min="1796" max="1796" width="0" style="2" hidden="1" customWidth="1"/>
    <col min="1797" max="1797" width="22.375" style="2" customWidth="1"/>
    <col min="1798" max="1798" width="2.125" style="2" customWidth="1"/>
    <col min="1799" max="1799" width="0" style="2" hidden="1" customWidth="1"/>
    <col min="1800" max="1800" width="22.375" style="2" customWidth="1"/>
    <col min="1801" max="1801" width="2.125" style="2" customWidth="1"/>
    <col min="1802" max="1802" width="0" style="2" hidden="1" customWidth="1"/>
    <col min="1803" max="1803" width="22.375" style="2" customWidth="1"/>
    <col min="1804" max="1804" width="2.125" style="2" customWidth="1"/>
    <col min="1805" max="1805" width="0" style="2" hidden="1" customWidth="1"/>
    <col min="1806" max="1806" width="22.375" style="2" customWidth="1"/>
    <col min="1807" max="1807" width="2.125" style="2" customWidth="1"/>
    <col min="1808" max="1808" width="0" style="2" hidden="1" customWidth="1"/>
    <col min="1809" max="1809" width="22.375" style="2" customWidth="1"/>
    <col min="1810" max="1810" width="2.125" style="2" customWidth="1"/>
    <col min="1811" max="1811" width="0" style="2" hidden="1" customWidth="1"/>
    <col min="1812" max="1812" width="24.75" style="2" customWidth="1"/>
    <col min="1813" max="1813" width="2.125" style="2" customWidth="1"/>
    <col min="1814" max="1814" width="0" style="2" hidden="1" customWidth="1"/>
    <col min="1815" max="1815" width="22.375" style="2" customWidth="1"/>
    <col min="1816" max="1816" width="2.125" style="2" customWidth="1"/>
    <col min="1817" max="1817" width="0" style="2" hidden="1" customWidth="1"/>
    <col min="1818" max="1818" width="22.375" style="2" customWidth="1"/>
    <col min="1819" max="1819" width="2.125" style="2" customWidth="1"/>
    <col min="1820" max="1820" width="0" style="2" hidden="1" customWidth="1"/>
    <col min="1821" max="1821" width="22.375" style="2" customWidth="1"/>
    <col min="1822" max="1822" width="2.125" style="2" customWidth="1"/>
    <col min="1823" max="1823" width="0" style="2" hidden="1" customWidth="1"/>
    <col min="1824" max="1824" width="22.375" style="2" customWidth="1"/>
    <col min="1825" max="1825" width="2.125" style="2" customWidth="1"/>
    <col min="1826" max="1826" width="0" style="2" hidden="1" customWidth="1"/>
    <col min="1827" max="1827" width="22.375" style="2" customWidth="1"/>
    <col min="1828" max="1828" width="2.125" style="2" customWidth="1"/>
    <col min="1829" max="1829" width="0" style="2" hidden="1" customWidth="1"/>
    <col min="1830" max="1830" width="22.375" style="2" customWidth="1"/>
    <col min="1831" max="2048" width="9" style="2"/>
    <col min="2049" max="2049" width="0.875" style="2" customWidth="1"/>
    <col min="2050" max="2050" width="2.25" style="2" customWidth="1"/>
    <col min="2051" max="2051" width="2.125" style="2" customWidth="1"/>
    <col min="2052" max="2052" width="0" style="2" hidden="1" customWidth="1"/>
    <col min="2053" max="2053" width="22.375" style="2" customWidth="1"/>
    <col min="2054" max="2054" width="2.125" style="2" customWidth="1"/>
    <col min="2055" max="2055" width="0" style="2" hidden="1" customWidth="1"/>
    <col min="2056" max="2056" width="22.375" style="2" customWidth="1"/>
    <col min="2057" max="2057" width="2.125" style="2" customWidth="1"/>
    <col min="2058" max="2058" width="0" style="2" hidden="1" customWidth="1"/>
    <col min="2059" max="2059" width="22.375" style="2" customWidth="1"/>
    <col min="2060" max="2060" width="2.125" style="2" customWidth="1"/>
    <col min="2061" max="2061" width="0" style="2" hidden="1" customWidth="1"/>
    <col min="2062" max="2062" width="22.375" style="2" customWidth="1"/>
    <col min="2063" max="2063" width="2.125" style="2" customWidth="1"/>
    <col min="2064" max="2064" width="0" style="2" hidden="1" customWidth="1"/>
    <col min="2065" max="2065" width="22.375" style="2" customWidth="1"/>
    <col min="2066" max="2066" width="2.125" style="2" customWidth="1"/>
    <col min="2067" max="2067" width="0" style="2" hidden="1" customWidth="1"/>
    <col min="2068" max="2068" width="24.75" style="2" customWidth="1"/>
    <col min="2069" max="2069" width="2.125" style="2" customWidth="1"/>
    <col min="2070" max="2070" width="0" style="2" hidden="1" customWidth="1"/>
    <col min="2071" max="2071" width="22.375" style="2" customWidth="1"/>
    <col min="2072" max="2072" width="2.125" style="2" customWidth="1"/>
    <col min="2073" max="2073" width="0" style="2" hidden="1" customWidth="1"/>
    <col min="2074" max="2074" width="22.375" style="2" customWidth="1"/>
    <col min="2075" max="2075" width="2.125" style="2" customWidth="1"/>
    <col min="2076" max="2076" width="0" style="2" hidden="1" customWidth="1"/>
    <col min="2077" max="2077" width="22.375" style="2" customWidth="1"/>
    <col min="2078" max="2078" width="2.125" style="2" customWidth="1"/>
    <col min="2079" max="2079" width="0" style="2" hidden="1" customWidth="1"/>
    <col min="2080" max="2080" width="22.375" style="2" customWidth="1"/>
    <col min="2081" max="2081" width="2.125" style="2" customWidth="1"/>
    <col min="2082" max="2082" width="0" style="2" hidden="1" customWidth="1"/>
    <col min="2083" max="2083" width="22.375" style="2" customWidth="1"/>
    <col min="2084" max="2084" width="2.125" style="2" customWidth="1"/>
    <col min="2085" max="2085" width="0" style="2" hidden="1" customWidth="1"/>
    <col min="2086" max="2086" width="22.375" style="2" customWidth="1"/>
    <col min="2087" max="2304" width="9" style="2"/>
    <col min="2305" max="2305" width="0.875" style="2" customWidth="1"/>
    <col min="2306" max="2306" width="2.25" style="2" customWidth="1"/>
    <col min="2307" max="2307" width="2.125" style="2" customWidth="1"/>
    <col min="2308" max="2308" width="0" style="2" hidden="1" customWidth="1"/>
    <col min="2309" max="2309" width="22.375" style="2" customWidth="1"/>
    <col min="2310" max="2310" width="2.125" style="2" customWidth="1"/>
    <col min="2311" max="2311" width="0" style="2" hidden="1" customWidth="1"/>
    <col min="2312" max="2312" width="22.375" style="2" customWidth="1"/>
    <col min="2313" max="2313" width="2.125" style="2" customWidth="1"/>
    <col min="2314" max="2314" width="0" style="2" hidden="1" customWidth="1"/>
    <col min="2315" max="2315" width="22.375" style="2" customWidth="1"/>
    <col min="2316" max="2316" width="2.125" style="2" customWidth="1"/>
    <col min="2317" max="2317" width="0" style="2" hidden="1" customWidth="1"/>
    <col min="2318" max="2318" width="22.375" style="2" customWidth="1"/>
    <col min="2319" max="2319" width="2.125" style="2" customWidth="1"/>
    <col min="2320" max="2320" width="0" style="2" hidden="1" customWidth="1"/>
    <col min="2321" max="2321" width="22.375" style="2" customWidth="1"/>
    <col min="2322" max="2322" width="2.125" style="2" customWidth="1"/>
    <col min="2323" max="2323" width="0" style="2" hidden="1" customWidth="1"/>
    <col min="2324" max="2324" width="24.75" style="2" customWidth="1"/>
    <col min="2325" max="2325" width="2.125" style="2" customWidth="1"/>
    <col min="2326" max="2326" width="0" style="2" hidden="1" customWidth="1"/>
    <col min="2327" max="2327" width="22.375" style="2" customWidth="1"/>
    <col min="2328" max="2328" width="2.125" style="2" customWidth="1"/>
    <col min="2329" max="2329" width="0" style="2" hidden="1" customWidth="1"/>
    <col min="2330" max="2330" width="22.375" style="2" customWidth="1"/>
    <col min="2331" max="2331" width="2.125" style="2" customWidth="1"/>
    <col min="2332" max="2332" width="0" style="2" hidden="1" customWidth="1"/>
    <col min="2333" max="2333" width="22.375" style="2" customWidth="1"/>
    <col min="2334" max="2334" width="2.125" style="2" customWidth="1"/>
    <col min="2335" max="2335" width="0" style="2" hidden="1" customWidth="1"/>
    <col min="2336" max="2336" width="22.375" style="2" customWidth="1"/>
    <col min="2337" max="2337" width="2.125" style="2" customWidth="1"/>
    <col min="2338" max="2338" width="0" style="2" hidden="1" customWidth="1"/>
    <col min="2339" max="2339" width="22.375" style="2" customWidth="1"/>
    <col min="2340" max="2340" width="2.125" style="2" customWidth="1"/>
    <col min="2341" max="2341" width="0" style="2" hidden="1" customWidth="1"/>
    <col min="2342" max="2342" width="22.375" style="2" customWidth="1"/>
    <col min="2343" max="2560" width="9" style="2"/>
    <col min="2561" max="2561" width="0.875" style="2" customWidth="1"/>
    <col min="2562" max="2562" width="2.25" style="2" customWidth="1"/>
    <col min="2563" max="2563" width="2.125" style="2" customWidth="1"/>
    <col min="2564" max="2564" width="0" style="2" hidden="1" customWidth="1"/>
    <col min="2565" max="2565" width="22.375" style="2" customWidth="1"/>
    <col min="2566" max="2566" width="2.125" style="2" customWidth="1"/>
    <col min="2567" max="2567" width="0" style="2" hidden="1" customWidth="1"/>
    <col min="2568" max="2568" width="22.375" style="2" customWidth="1"/>
    <col min="2569" max="2569" width="2.125" style="2" customWidth="1"/>
    <col min="2570" max="2570" width="0" style="2" hidden="1" customWidth="1"/>
    <col min="2571" max="2571" width="22.375" style="2" customWidth="1"/>
    <col min="2572" max="2572" width="2.125" style="2" customWidth="1"/>
    <col min="2573" max="2573" width="0" style="2" hidden="1" customWidth="1"/>
    <col min="2574" max="2574" width="22.375" style="2" customWidth="1"/>
    <col min="2575" max="2575" width="2.125" style="2" customWidth="1"/>
    <col min="2576" max="2576" width="0" style="2" hidden="1" customWidth="1"/>
    <col min="2577" max="2577" width="22.375" style="2" customWidth="1"/>
    <col min="2578" max="2578" width="2.125" style="2" customWidth="1"/>
    <col min="2579" max="2579" width="0" style="2" hidden="1" customWidth="1"/>
    <col min="2580" max="2580" width="24.75" style="2" customWidth="1"/>
    <col min="2581" max="2581" width="2.125" style="2" customWidth="1"/>
    <col min="2582" max="2582" width="0" style="2" hidden="1" customWidth="1"/>
    <col min="2583" max="2583" width="22.375" style="2" customWidth="1"/>
    <col min="2584" max="2584" width="2.125" style="2" customWidth="1"/>
    <col min="2585" max="2585" width="0" style="2" hidden="1" customWidth="1"/>
    <col min="2586" max="2586" width="22.375" style="2" customWidth="1"/>
    <col min="2587" max="2587" width="2.125" style="2" customWidth="1"/>
    <col min="2588" max="2588" width="0" style="2" hidden="1" customWidth="1"/>
    <col min="2589" max="2589" width="22.375" style="2" customWidth="1"/>
    <col min="2590" max="2590" width="2.125" style="2" customWidth="1"/>
    <col min="2591" max="2591" width="0" style="2" hidden="1" customWidth="1"/>
    <col min="2592" max="2592" width="22.375" style="2" customWidth="1"/>
    <col min="2593" max="2593" width="2.125" style="2" customWidth="1"/>
    <col min="2594" max="2594" width="0" style="2" hidden="1" customWidth="1"/>
    <col min="2595" max="2595" width="22.375" style="2" customWidth="1"/>
    <col min="2596" max="2596" width="2.125" style="2" customWidth="1"/>
    <col min="2597" max="2597" width="0" style="2" hidden="1" customWidth="1"/>
    <col min="2598" max="2598" width="22.375" style="2" customWidth="1"/>
    <col min="2599" max="2816" width="9" style="2"/>
    <col min="2817" max="2817" width="0.875" style="2" customWidth="1"/>
    <col min="2818" max="2818" width="2.25" style="2" customWidth="1"/>
    <col min="2819" max="2819" width="2.125" style="2" customWidth="1"/>
    <col min="2820" max="2820" width="0" style="2" hidden="1" customWidth="1"/>
    <col min="2821" max="2821" width="22.375" style="2" customWidth="1"/>
    <col min="2822" max="2822" width="2.125" style="2" customWidth="1"/>
    <col min="2823" max="2823" width="0" style="2" hidden="1" customWidth="1"/>
    <col min="2824" max="2824" width="22.375" style="2" customWidth="1"/>
    <col min="2825" max="2825" width="2.125" style="2" customWidth="1"/>
    <col min="2826" max="2826" width="0" style="2" hidden="1" customWidth="1"/>
    <col min="2827" max="2827" width="22.375" style="2" customWidth="1"/>
    <col min="2828" max="2828" width="2.125" style="2" customWidth="1"/>
    <col min="2829" max="2829" width="0" style="2" hidden="1" customWidth="1"/>
    <col min="2830" max="2830" width="22.375" style="2" customWidth="1"/>
    <col min="2831" max="2831" width="2.125" style="2" customWidth="1"/>
    <col min="2832" max="2832" width="0" style="2" hidden="1" customWidth="1"/>
    <col min="2833" max="2833" width="22.375" style="2" customWidth="1"/>
    <col min="2834" max="2834" width="2.125" style="2" customWidth="1"/>
    <col min="2835" max="2835" width="0" style="2" hidden="1" customWidth="1"/>
    <col min="2836" max="2836" width="24.75" style="2" customWidth="1"/>
    <col min="2837" max="2837" width="2.125" style="2" customWidth="1"/>
    <col min="2838" max="2838" width="0" style="2" hidden="1" customWidth="1"/>
    <col min="2839" max="2839" width="22.375" style="2" customWidth="1"/>
    <col min="2840" max="2840" width="2.125" style="2" customWidth="1"/>
    <col min="2841" max="2841" width="0" style="2" hidden="1" customWidth="1"/>
    <col min="2842" max="2842" width="22.375" style="2" customWidth="1"/>
    <col min="2843" max="2843" width="2.125" style="2" customWidth="1"/>
    <col min="2844" max="2844" width="0" style="2" hidden="1" customWidth="1"/>
    <col min="2845" max="2845" width="22.375" style="2" customWidth="1"/>
    <col min="2846" max="2846" width="2.125" style="2" customWidth="1"/>
    <col min="2847" max="2847" width="0" style="2" hidden="1" customWidth="1"/>
    <col min="2848" max="2848" width="22.375" style="2" customWidth="1"/>
    <col min="2849" max="2849" width="2.125" style="2" customWidth="1"/>
    <col min="2850" max="2850" width="0" style="2" hidden="1" customWidth="1"/>
    <col min="2851" max="2851" width="22.375" style="2" customWidth="1"/>
    <col min="2852" max="2852" width="2.125" style="2" customWidth="1"/>
    <col min="2853" max="2853" width="0" style="2" hidden="1" customWidth="1"/>
    <col min="2854" max="2854" width="22.375" style="2" customWidth="1"/>
    <col min="2855" max="3072" width="9" style="2"/>
    <col min="3073" max="3073" width="0.875" style="2" customWidth="1"/>
    <col min="3074" max="3074" width="2.25" style="2" customWidth="1"/>
    <col min="3075" max="3075" width="2.125" style="2" customWidth="1"/>
    <col min="3076" max="3076" width="0" style="2" hidden="1" customWidth="1"/>
    <col min="3077" max="3077" width="22.375" style="2" customWidth="1"/>
    <col min="3078" max="3078" width="2.125" style="2" customWidth="1"/>
    <col min="3079" max="3079" width="0" style="2" hidden="1" customWidth="1"/>
    <col min="3080" max="3080" width="22.375" style="2" customWidth="1"/>
    <col min="3081" max="3081" width="2.125" style="2" customWidth="1"/>
    <col min="3082" max="3082" width="0" style="2" hidden="1" customWidth="1"/>
    <col min="3083" max="3083" width="22.375" style="2" customWidth="1"/>
    <col min="3084" max="3084" width="2.125" style="2" customWidth="1"/>
    <col min="3085" max="3085" width="0" style="2" hidden="1" customWidth="1"/>
    <col min="3086" max="3086" width="22.375" style="2" customWidth="1"/>
    <col min="3087" max="3087" width="2.125" style="2" customWidth="1"/>
    <col min="3088" max="3088" width="0" style="2" hidden="1" customWidth="1"/>
    <col min="3089" max="3089" width="22.375" style="2" customWidth="1"/>
    <col min="3090" max="3090" width="2.125" style="2" customWidth="1"/>
    <col min="3091" max="3091" width="0" style="2" hidden="1" customWidth="1"/>
    <col min="3092" max="3092" width="24.75" style="2" customWidth="1"/>
    <col min="3093" max="3093" width="2.125" style="2" customWidth="1"/>
    <col min="3094" max="3094" width="0" style="2" hidden="1" customWidth="1"/>
    <col min="3095" max="3095" width="22.375" style="2" customWidth="1"/>
    <col min="3096" max="3096" width="2.125" style="2" customWidth="1"/>
    <col min="3097" max="3097" width="0" style="2" hidden="1" customWidth="1"/>
    <col min="3098" max="3098" width="22.375" style="2" customWidth="1"/>
    <col min="3099" max="3099" width="2.125" style="2" customWidth="1"/>
    <col min="3100" max="3100" width="0" style="2" hidden="1" customWidth="1"/>
    <col min="3101" max="3101" width="22.375" style="2" customWidth="1"/>
    <col min="3102" max="3102" width="2.125" style="2" customWidth="1"/>
    <col min="3103" max="3103" width="0" style="2" hidden="1" customWidth="1"/>
    <col min="3104" max="3104" width="22.375" style="2" customWidth="1"/>
    <col min="3105" max="3105" width="2.125" style="2" customWidth="1"/>
    <col min="3106" max="3106" width="0" style="2" hidden="1" customWidth="1"/>
    <col min="3107" max="3107" width="22.375" style="2" customWidth="1"/>
    <col min="3108" max="3108" width="2.125" style="2" customWidth="1"/>
    <col min="3109" max="3109" width="0" style="2" hidden="1" customWidth="1"/>
    <col min="3110" max="3110" width="22.375" style="2" customWidth="1"/>
    <col min="3111" max="3328" width="9" style="2"/>
    <col min="3329" max="3329" width="0.875" style="2" customWidth="1"/>
    <col min="3330" max="3330" width="2.25" style="2" customWidth="1"/>
    <col min="3331" max="3331" width="2.125" style="2" customWidth="1"/>
    <col min="3332" max="3332" width="0" style="2" hidden="1" customWidth="1"/>
    <col min="3333" max="3333" width="22.375" style="2" customWidth="1"/>
    <col min="3334" max="3334" width="2.125" style="2" customWidth="1"/>
    <col min="3335" max="3335" width="0" style="2" hidden="1" customWidth="1"/>
    <col min="3336" max="3336" width="22.375" style="2" customWidth="1"/>
    <col min="3337" max="3337" width="2.125" style="2" customWidth="1"/>
    <col min="3338" max="3338" width="0" style="2" hidden="1" customWidth="1"/>
    <col min="3339" max="3339" width="22.375" style="2" customWidth="1"/>
    <col min="3340" max="3340" width="2.125" style="2" customWidth="1"/>
    <col min="3341" max="3341" width="0" style="2" hidden="1" customWidth="1"/>
    <col min="3342" max="3342" width="22.375" style="2" customWidth="1"/>
    <col min="3343" max="3343" width="2.125" style="2" customWidth="1"/>
    <col min="3344" max="3344" width="0" style="2" hidden="1" customWidth="1"/>
    <col min="3345" max="3345" width="22.375" style="2" customWidth="1"/>
    <col min="3346" max="3346" width="2.125" style="2" customWidth="1"/>
    <col min="3347" max="3347" width="0" style="2" hidden="1" customWidth="1"/>
    <col min="3348" max="3348" width="24.75" style="2" customWidth="1"/>
    <col min="3349" max="3349" width="2.125" style="2" customWidth="1"/>
    <col min="3350" max="3350" width="0" style="2" hidden="1" customWidth="1"/>
    <col min="3351" max="3351" width="22.375" style="2" customWidth="1"/>
    <col min="3352" max="3352" width="2.125" style="2" customWidth="1"/>
    <col min="3353" max="3353" width="0" style="2" hidden="1" customWidth="1"/>
    <col min="3354" max="3354" width="22.375" style="2" customWidth="1"/>
    <col min="3355" max="3355" width="2.125" style="2" customWidth="1"/>
    <col min="3356" max="3356" width="0" style="2" hidden="1" customWidth="1"/>
    <col min="3357" max="3357" width="22.375" style="2" customWidth="1"/>
    <col min="3358" max="3358" width="2.125" style="2" customWidth="1"/>
    <col min="3359" max="3359" width="0" style="2" hidden="1" customWidth="1"/>
    <col min="3360" max="3360" width="22.375" style="2" customWidth="1"/>
    <col min="3361" max="3361" width="2.125" style="2" customWidth="1"/>
    <col min="3362" max="3362" width="0" style="2" hidden="1" customWidth="1"/>
    <col min="3363" max="3363" width="22.375" style="2" customWidth="1"/>
    <col min="3364" max="3364" width="2.125" style="2" customWidth="1"/>
    <col min="3365" max="3365" width="0" style="2" hidden="1" customWidth="1"/>
    <col min="3366" max="3366" width="22.375" style="2" customWidth="1"/>
    <col min="3367" max="3584" width="9" style="2"/>
    <col min="3585" max="3585" width="0.875" style="2" customWidth="1"/>
    <col min="3586" max="3586" width="2.25" style="2" customWidth="1"/>
    <col min="3587" max="3587" width="2.125" style="2" customWidth="1"/>
    <col min="3588" max="3588" width="0" style="2" hidden="1" customWidth="1"/>
    <col min="3589" max="3589" width="22.375" style="2" customWidth="1"/>
    <col min="3590" max="3590" width="2.125" style="2" customWidth="1"/>
    <col min="3591" max="3591" width="0" style="2" hidden="1" customWidth="1"/>
    <col min="3592" max="3592" width="22.375" style="2" customWidth="1"/>
    <col min="3593" max="3593" width="2.125" style="2" customWidth="1"/>
    <col min="3594" max="3594" width="0" style="2" hidden="1" customWidth="1"/>
    <col min="3595" max="3595" width="22.375" style="2" customWidth="1"/>
    <col min="3596" max="3596" width="2.125" style="2" customWidth="1"/>
    <col min="3597" max="3597" width="0" style="2" hidden="1" customWidth="1"/>
    <col min="3598" max="3598" width="22.375" style="2" customWidth="1"/>
    <col min="3599" max="3599" width="2.125" style="2" customWidth="1"/>
    <col min="3600" max="3600" width="0" style="2" hidden="1" customWidth="1"/>
    <col min="3601" max="3601" width="22.375" style="2" customWidth="1"/>
    <col min="3602" max="3602" width="2.125" style="2" customWidth="1"/>
    <col min="3603" max="3603" width="0" style="2" hidden="1" customWidth="1"/>
    <col min="3604" max="3604" width="24.75" style="2" customWidth="1"/>
    <col min="3605" max="3605" width="2.125" style="2" customWidth="1"/>
    <col min="3606" max="3606" width="0" style="2" hidden="1" customWidth="1"/>
    <col min="3607" max="3607" width="22.375" style="2" customWidth="1"/>
    <col min="3608" max="3608" width="2.125" style="2" customWidth="1"/>
    <col min="3609" max="3609" width="0" style="2" hidden="1" customWidth="1"/>
    <col min="3610" max="3610" width="22.375" style="2" customWidth="1"/>
    <col min="3611" max="3611" width="2.125" style="2" customWidth="1"/>
    <col min="3612" max="3612" width="0" style="2" hidden="1" customWidth="1"/>
    <col min="3613" max="3613" width="22.375" style="2" customWidth="1"/>
    <col min="3614" max="3614" width="2.125" style="2" customWidth="1"/>
    <col min="3615" max="3615" width="0" style="2" hidden="1" customWidth="1"/>
    <col min="3616" max="3616" width="22.375" style="2" customWidth="1"/>
    <col min="3617" max="3617" width="2.125" style="2" customWidth="1"/>
    <col min="3618" max="3618" width="0" style="2" hidden="1" customWidth="1"/>
    <col min="3619" max="3619" width="22.375" style="2" customWidth="1"/>
    <col min="3620" max="3620" width="2.125" style="2" customWidth="1"/>
    <col min="3621" max="3621" width="0" style="2" hidden="1" customWidth="1"/>
    <col min="3622" max="3622" width="22.375" style="2" customWidth="1"/>
    <col min="3623" max="3840" width="9" style="2"/>
    <col min="3841" max="3841" width="0.875" style="2" customWidth="1"/>
    <col min="3842" max="3842" width="2.25" style="2" customWidth="1"/>
    <col min="3843" max="3843" width="2.125" style="2" customWidth="1"/>
    <col min="3844" max="3844" width="0" style="2" hidden="1" customWidth="1"/>
    <col min="3845" max="3845" width="22.375" style="2" customWidth="1"/>
    <col min="3846" max="3846" width="2.125" style="2" customWidth="1"/>
    <col min="3847" max="3847" width="0" style="2" hidden="1" customWidth="1"/>
    <col min="3848" max="3848" width="22.375" style="2" customWidth="1"/>
    <col min="3849" max="3849" width="2.125" style="2" customWidth="1"/>
    <col min="3850" max="3850" width="0" style="2" hidden="1" customWidth="1"/>
    <col min="3851" max="3851" width="22.375" style="2" customWidth="1"/>
    <col min="3852" max="3852" width="2.125" style="2" customWidth="1"/>
    <col min="3853" max="3853" width="0" style="2" hidden="1" customWidth="1"/>
    <col min="3854" max="3854" width="22.375" style="2" customWidth="1"/>
    <col min="3855" max="3855" width="2.125" style="2" customWidth="1"/>
    <col min="3856" max="3856" width="0" style="2" hidden="1" customWidth="1"/>
    <col min="3857" max="3857" width="22.375" style="2" customWidth="1"/>
    <col min="3858" max="3858" width="2.125" style="2" customWidth="1"/>
    <col min="3859" max="3859" width="0" style="2" hidden="1" customWidth="1"/>
    <col min="3860" max="3860" width="24.75" style="2" customWidth="1"/>
    <col min="3861" max="3861" width="2.125" style="2" customWidth="1"/>
    <col min="3862" max="3862" width="0" style="2" hidden="1" customWidth="1"/>
    <col min="3863" max="3863" width="22.375" style="2" customWidth="1"/>
    <col min="3864" max="3864" width="2.125" style="2" customWidth="1"/>
    <col min="3865" max="3865" width="0" style="2" hidden="1" customWidth="1"/>
    <col min="3866" max="3866" width="22.375" style="2" customWidth="1"/>
    <col min="3867" max="3867" width="2.125" style="2" customWidth="1"/>
    <col min="3868" max="3868" width="0" style="2" hidden="1" customWidth="1"/>
    <col min="3869" max="3869" width="22.375" style="2" customWidth="1"/>
    <col min="3870" max="3870" width="2.125" style="2" customWidth="1"/>
    <col min="3871" max="3871" width="0" style="2" hidden="1" customWidth="1"/>
    <col min="3872" max="3872" width="22.375" style="2" customWidth="1"/>
    <col min="3873" max="3873" width="2.125" style="2" customWidth="1"/>
    <col min="3874" max="3874" width="0" style="2" hidden="1" customWidth="1"/>
    <col min="3875" max="3875" width="22.375" style="2" customWidth="1"/>
    <col min="3876" max="3876" width="2.125" style="2" customWidth="1"/>
    <col min="3877" max="3877" width="0" style="2" hidden="1" customWidth="1"/>
    <col min="3878" max="3878" width="22.375" style="2" customWidth="1"/>
    <col min="3879" max="4096" width="9" style="2"/>
    <col min="4097" max="4097" width="0.875" style="2" customWidth="1"/>
    <col min="4098" max="4098" width="2.25" style="2" customWidth="1"/>
    <col min="4099" max="4099" width="2.125" style="2" customWidth="1"/>
    <col min="4100" max="4100" width="0" style="2" hidden="1" customWidth="1"/>
    <col min="4101" max="4101" width="22.375" style="2" customWidth="1"/>
    <col min="4102" max="4102" width="2.125" style="2" customWidth="1"/>
    <col min="4103" max="4103" width="0" style="2" hidden="1" customWidth="1"/>
    <col min="4104" max="4104" width="22.375" style="2" customWidth="1"/>
    <col min="4105" max="4105" width="2.125" style="2" customWidth="1"/>
    <col min="4106" max="4106" width="0" style="2" hidden="1" customWidth="1"/>
    <col min="4107" max="4107" width="22.375" style="2" customWidth="1"/>
    <col min="4108" max="4108" width="2.125" style="2" customWidth="1"/>
    <col min="4109" max="4109" width="0" style="2" hidden="1" customWidth="1"/>
    <col min="4110" max="4110" width="22.375" style="2" customWidth="1"/>
    <col min="4111" max="4111" width="2.125" style="2" customWidth="1"/>
    <col min="4112" max="4112" width="0" style="2" hidden="1" customWidth="1"/>
    <col min="4113" max="4113" width="22.375" style="2" customWidth="1"/>
    <col min="4114" max="4114" width="2.125" style="2" customWidth="1"/>
    <col min="4115" max="4115" width="0" style="2" hidden="1" customWidth="1"/>
    <col min="4116" max="4116" width="24.75" style="2" customWidth="1"/>
    <col min="4117" max="4117" width="2.125" style="2" customWidth="1"/>
    <col min="4118" max="4118" width="0" style="2" hidden="1" customWidth="1"/>
    <col min="4119" max="4119" width="22.375" style="2" customWidth="1"/>
    <col min="4120" max="4120" width="2.125" style="2" customWidth="1"/>
    <col min="4121" max="4121" width="0" style="2" hidden="1" customWidth="1"/>
    <col min="4122" max="4122" width="22.375" style="2" customWidth="1"/>
    <col min="4123" max="4123" width="2.125" style="2" customWidth="1"/>
    <col min="4124" max="4124" width="0" style="2" hidden="1" customWidth="1"/>
    <col min="4125" max="4125" width="22.375" style="2" customWidth="1"/>
    <col min="4126" max="4126" width="2.125" style="2" customWidth="1"/>
    <col min="4127" max="4127" width="0" style="2" hidden="1" customWidth="1"/>
    <col min="4128" max="4128" width="22.375" style="2" customWidth="1"/>
    <col min="4129" max="4129" width="2.125" style="2" customWidth="1"/>
    <col min="4130" max="4130" width="0" style="2" hidden="1" customWidth="1"/>
    <col min="4131" max="4131" width="22.375" style="2" customWidth="1"/>
    <col min="4132" max="4132" width="2.125" style="2" customWidth="1"/>
    <col min="4133" max="4133" width="0" style="2" hidden="1" customWidth="1"/>
    <col min="4134" max="4134" width="22.375" style="2" customWidth="1"/>
    <col min="4135" max="4352" width="9" style="2"/>
    <col min="4353" max="4353" width="0.875" style="2" customWidth="1"/>
    <col min="4354" max="4354" width="2.25" style="2" customWidth="1"/>
    <col min="4355" max="4355" width="2.125" style="2" customWidth="1"/>
    <col min="4356" max="4356" width="0" style="2" hidden="1" customWidth="1"/>
    <col min="4357" max="4357" width="22.375" style="2" customWidth="1"/>
    <col min="4358" max="4358" width="2.125" style="2" customWidth="1"/>
    <col min="4359" max="4359" width="0" style="2" hidden="1" customWidth="1"/>
    <col min="4360" max="4360" width="22.375" style="2" customWidth="1"/>
    <col min="4361" max="4361" width="2.125" style="2" customWidth="1"/>
    <col min="4362" max="4362" width="0" style="2" hidden="1" customWidth="1"/>
    <col min="4363" max="4363" width="22.375" style="2" customWidth="1"/>
    <col min="4364" max="4364" width="2.125" style="2" customWidth="1"/>
    <col min="4365" max="4365" width="0" style="2" hidden="1" customWidth="1"/>
    <col min="4366" max="4366" width="22.375" style="2" customWidth="1"/>
    <col min="4367" max="4367" width="2.125" style="2" customWidth="1"/>
    <col min="4368" max="4368" width="0" style="2" hidden="1" customWidth="1"/>
    <col min="4369" max="4369" width="22.375" style="2" customWidth="1"/>
    <col min="4370" max="4370" width="2.125" style="2" customWidth="1"/>
    <col min="4371" max="4371" width="0" style="2" hidden="1" customWidth="1"/>
    <col min="4372" max="4372" width="24.75" style="2" customWidth="1"/>
    <col min="4373" max="4373" width="2.125" style="2" customWidth="1"/>
    <col min="4374" max="4374" width="0" style="2" hidden="1" customWidth="1"/>
    <col min="4375" max="4375" width="22.375" style="2" customWidth="1"/>
    <col min="4376" max="4376" width="2.125" style="2" customWidth="1"/>
    <col min="4377" max="4377" width="0" style="2" hidden="1" customWidth="1"/>
    <col min="4378" max="4378" width="22.375" style="2" customWidth="1"/>
    <col min="4379" max="4379" width="2.125" style="2" customWidth="1"/>
    <col min="4380" max="4380" width="0" style="2" hidden="1" customWidth="1"/>
    <col min="4381" max="4381" width="22.375" style="2" customWidth="1"/>
    <col min="4382" max="4382" width="2.125" style="2" customWidth="1"/>
    <col min="4383" max="4383" width="0" style="2" hidden="1" customWidth="1"/>
    <col min="4384" max="4384" width="22.375" style="2" customWidth="1"/>
    <col min="4385" max="4385" width="2.125" style="2" customWidth="1"/>
    <col min="4386" max="4386" width="0" style="2" hidden="1" customWidth="1"/>
    <col min="4387" max="4387" width="22.375" style="2" customWidth="1"/>
    <col min="4388" max="4388" width="2.125" style="2" customWidth="1"/>
    <col min="4389" max="4389" width="0" style="2" hidden="1" customWidth="1"/>
    <col min="4390" max="4390" width="22.375" style="2" customWidth="1"/>
    <col min="4391" max="4608" width="9" style="2"/>
    <col min="4609" max="4609" width="0.875" style="2" customWidth="1"/>
    <col min="4610" max="4610" width="2.25" style="2" customWidth="1"/>
    <col min="4611" max="4611" width="2.125" style="2" customWidth="1"/>
    <col min="4612" max="4612" width="0" style="2" hidden="1" customWidth="1"/>
    <col min="4613" max="4613" width="22.375" style="2" customWidth="1"/>
    <col min="4614" max="4614" width="2.125" style="2" customWidth="1"/>
    <col min="4615" max="4615" width="0" style="2" hidden="1" customWidth="1"/>
    <col min="4616" max="4616" width="22.375" style="2" customWidth="1"/>
    <col min="4617" max="4617" width="2.125" style="2" customWidth="1"/>
    <col min="4618" max="4618" width="0" style="2" hidden="1" customWidth="1"/>
    <col min="4619" max="4619" width="22.375" style="2" customWidth="1"/>
    <col min="4620" max="4620" width="2.125" style="2" customWidth="1"/>
    <col min="4621" max="4621" width="0" style="2" hidden="1" customWidth="1"/>
    <col min="4622" max="4622" width="22.375" style="2" customWidth="1"/>
    <col min="4623" max="4623" width="2.125" style="2" customWidth="1"/>
    <col min="4624" max="4624" width="0" style="2" hidden="1" customWidth="1"/>
    <col min="4625" max="4625" width="22.375" style="2" customWidth="1"/>
    <col min="4626" max="4626" width="2.125" style="2" customWidth="1"/>
    <col min="4627" max="4627" width="0" style="2" hidden="1" customWidth="1"/>
    <col min="4628" max="4628" width="24.75" style="2" customWidth="1"/>
    <col min="4629" max="4629" width="2.125" style="2" customWidth="1"/>
    <col min="4630" max="4630" width="0" style="2" hidden="1" customWidth="1"/>
    <col min="4631" max="4631" width="22.375" style="2" customWidth="1"/>
    <col min="4632" max="4632" width="2.125" style="2" customWidth="1"/>
    <col min="4633" max="4633" width="0" style="2" hidden="1" customWidth="1"/>
    <col min="4634" max="4634" width="22.375" style="2" customWidth="1"/>
    <col min="4635" max="4635" width="2.125" style="2" customWidth="1"/>
    <col min="4636" max="4636" width="0" style="2" hidden="1" customWidth="1"/>
    <col min="4637" max="4637" width="22.375" style="2" customWidth="1"/>
    <col min="4638" max="4638" width="2.125" style="2" customWidth="1"/>
    <col min="4639" max="4639" width="0" style="2" hidden="1" customWidth="1"/>
    <col min="4640" max="4640" width="22.375" style="2" customWidth="1"/>
    <col min="4641" max="4641" width="2.125" style="2" customWidth="1"/>
    <col min="4642" max="4642" width="0" style="2" hidden="1" customWidth="1"/>
    <col min="4643" max="4643" width="22.375" style="2" customWidth="1"/>
    <col min="4644" max="4644" width="2.125" style="2" customWidth="1"/>
    <col min="4645" max="4645" width="0" style="2" hidden="1" customWidth="1"/>
    <col min="4646" max="4646" width="22.375" style="2" customWidth="1"/>
    <col min="4647" max="4864" width="9" style="2"/>
    <col min="4865" max="4865" width="0.875" style="2" customWidth="1"/>
    <col min="4866" max="4866" width="2.25" style="2" customWidth="1"/>
    <col min="4867" max="4867" width="2.125" style="2" customWidth="1"/>
    <col min="4868" max="4868" width="0" style="2" hidden="1" customWidth="1"/>
    <col min="4869" max="4869" width="22.375" style="2" customWidth="1"/>
    <col min="4870" max="4870" width="2.125" style="2" customWidth="1"/>
    <col min="4871" max="4871" width="0" style="2" hidden="1" customWidth="1"/>
    <col min="4872" max="4872" width="22.375" style="2" customWidth="1"/>
    <col min="4873" max="4873" width="2.125" style="2" customWidth="1"/>
    <col min="4874" max="4874" width="0" style="2" hidden="1" customWidth="1"/>
    <col min="4875" max="4875" width="22.375" style="2" customWidth="1"/>
    <col min="4876" max="4876" width="2.125" style="2" customWidth="1"/>
    <col min="4877" max="4877" width="0" style="2" hidden="1" customWidth="1"/>
    <col min="4878" max="4878" width="22.375" style="2" customWidth="1"/>
    <col min="4879" max="4879" width="2.125" style="2" customWidth="1"/>
    <col min="4880" max="4880" width="0" style="2" hidden="1" customWidth="1"/>
    <col min="4881" max="4881" width="22.375" style="2" customWidth="1"/>
    <col min="4882" max="4882" width="2.125" style="2" customWidth="1"/>
    <col min="4883" max="4883" width="0" style="2" hidden="1" customWidth="1"/>
    <col min="4884" max="4884" width="24.75" style="2" customWidth="1"/>
    <col min="4885" max="4885" width="2.125" style="2" customWidth="1"/>
    <col min="4886" max="4886" width="0" style="2" hidden="1" customWidth="1"/>
    <col min="4887" max="4887" width="22.375" style="2" customWidth="1"/>
    <col min="4888" max="4888" width="2.125" style="2" customWidth="1"/>
    <col min="4889" max="4889" width="0" style="2" hidden="1" customWidth="1"/>
    <col min="4890" max="4890" width="22.375" style="2" customWidth="1"/>
    <col min="4891" max="4891" width="2.125" style="2" customWidth="1"/>
    <col min="4892" max="4892" width="0" style="2" hidden="1" customWidth="1"/>
    <col min="4893" max="4893" width="22.375" style="2" customWidth="1"/>
    <col min="4894" max="4894" width="2.125" style="2" customWidth="1"/>
    <col min="4895" max="4895" width="0" style="2" hidden="1" customWidth="1"/>
    <col min="4896" max="4896" width="22.375" style="2" customWidth="1"/>
    <col min="4897" max="4897" width="2.125" style="2" customWidth="1"/>
    <col min="4898" max="4898" width="0" style="2" hidden="1" customWidth="1"/>
    <col min="4899" max="4899" width="22.375" style="2" customWidth="1"/>
    <col min="4900" max="4900" width="2.125" style="2" customWidth="1"/>
    <col min="4901" max="4901" width="0" style="2" hidden="1" customWidth="1"/>
    <col min="4902" max="4902" width="22.375" style="2" customWidth="1"/>
    <col min="4903" max="5120" width="9" style="2"/>
    <col min="5121" max="5121" width="0.875" style="2" customWidth="1"/>
    <col min="5122" max="5122" width="2.25" style="2" customWidth="1"/>
    <col min="5123" max="5123" width="2.125" style="2" customWidth="1"/>
    <col min="5124" max="5124" width="0" style="2" hidden="1" customWidth="1"/>
    <col min="5125" max="5125" width="22.375" style="2" customWidth="1"/>
    <col min="5126" max="5126" width="2.125" style="2" customWidth="1"/>
    <col min="5127" max="5127" width="0" style="2" hidden="1" customWidth="1"/>
    <col min="5128" max="5128" width="22.375" style="2" customWidth="1"/>
    <col min="5129" max="5129" width="2.125" style="2" customWidth="1"/>
    <col min="5130" max="5130" width="0" style="2" hidden="1" customWidth="1"/>
    <col min="5131" max="5131" width="22.375" style="2" customWidth="1"/>
    <col min="5132" max="5132" width="2.125" style="2" customWidth="1"/>
    <col min="5133" max="5133" width="0" style="2" hidden="1" customWidth="1"/>
    <col min="5134" max="5134" width="22.375" style="2" customWidth="1"/>
    <col min="5135" max="5135" width="2.125" style="2" customWidth="1"/>
    <col min="5136" max="5136" width="0" style="2" hidden="1" customWidth="1"/>
    <col min="5137" max="5137" width="22.375" style="2" customWidth="1"/>
    <col min="5138" max="5138" width="2.125" style="2" customWidth="1"/>
    <col min="5139" max="5139" width="0" style="2" hidden="1" customWidth="1"/>
    <col min="5140" max="5140" width="24.75" style="2" customWidth="1"/>
    <col min="5141" max="5141" width="2.125" style="2" customWidth="1"/>
    <col min="5142" max="5142" width="0" style="2" hidden="1" customWidth="1"/>
    <col min="5143" max="5143" width="22.375" style="2" customWidth="1"/>
    <col min="5144" max="5144" width="2.125" style="2" customWidth="1"/>
    <col min="5145" max="5145" width="0" style="2" hidden="1" customWidth="1"/>
    <col min="5146" max="5146" width="22.375" style="2" customWidth="1"/>
    <col min="5147" max="5147" width="2.125" style="2" customWidth="1"/>
    <col min="5148" max="5148" width="0" style="2" hidden="1" customWidth="1"/>
    <col min="5149" max="5149" width="22.375" style="2" customWidth="1"/>
    <col min="5150" max="5150" width="2.125" style="2" customWidth="1"/>
    <col min="5151" max="5151" width="0" style="2" hidden="1" customWidth="1"/>
    <col min="5152" max="5152" width="22.375" style="2" customWidth="1"/>
    <col min="5153" max="5153" width="2.125" style="2" customWidth="1"/>
    <col min="5154" max="5154" width="0" style="2" hidden="1" customWidth="1"/>
    <col min="5155" max="5155" width="22.375" style="2" customWidth="1"/>
    <col min="5156" max="5156" width="2.125" style="2" customWidth="1"/>
    <col min="5157" max="5157" width="0" style="2" hidden="1" customWidth="1"/>
    <col min="5158" max="5158" width="22.375" style="2" customWidth="1"/>
    <col min="5159" max="5376" width="9" style="2"/>
    <col min="5377" max="5377" width="0.875" style="2" customWidth="1"/>
    <col min="5378" max="5378" width="2.25" style="2" customWidth="1"/>
    <col min="5379" max="5379" width="2.125" style="2" customWidth="1"/>
    <col min="5380" max="5380" width="0" style="2" hidden="1" customWidth="1"/>
    <col min="5381" max="5381" width="22.375" style="2" customWidth="1"/>
    <col min="5382" max="5382" width="2.125" style="2" customWidth="1"/>
    <col min="5383" max="5383" width="0" style="2" hidden="1" customWidth="1"/>
    <col min="5384" max="5384" width="22.375" style="2" customWidth="1"/>
    <col min="5385" max="5385" width="2.125" style="2" customWidth="1"/>
    <col min="5386" max="5386" width="0" style="2" hidden="1" customWidth="1"/>
    <col min="5387" max="5387" width="22.375" style="2" customWidth="1"/>
    <col min="5388" max="5388" width="2.125" style="2" customWidth="1"/>
    <col min="5389" max="5389" width="0" style="2" hidden="1" customWidth="1"/>
    <col min="5390" max="5390" width="22.375" style="2" customWidth="1"/>
    <col min="5391" max="5391" width="2.125" style="2" customWidth="1"/>
    <col min="5392" max="5392" width="0" style="2" hidden="1" customWidth="1"/>
    <col min="5393" max="5393" width="22.375" style="2" customWidth="1"/>
    <col min="5394" max="5394" width="2.125" style="2" customWidth="1"/>
    <col min="5395" max="5395" width="0" style="2" hidden="1" customWidth="1"/>
    <col min="5396" max="5396" width="24.75" style="2" customWidth="1"/>
    <col min="5397" max="5397" width="2.125" style="2" customWidth="1"/>
    <col min="5398" max="5398" width="0" style="2" hidden="1" customWidth="1"/>
    <col min="5399" max="5399" width="22.375" style="2" customWidth="1"/>
    <col min="5400" max="5400" width="2.125" style="2" customWidth="1"/>
    <col min="5401" max="5401" width="0" style="2" hidden="1" customWidth="1"/>
    <col min="5402" max="5402" width="22.375" style="2" customWidth="1"/>
    <col min="5403" max="5403" width="2.125" style="2" customWidth="1"/>
    <col min="5404" max="5404" width="0" style="2" hidden="1" customWidth="1"/>
    <col min="5405" max="5405" width="22.375" style="2" customWidth="1"/>
    <col min="5406" max="5406" width="2.125" style="2" customWidth="1"/>
    <col min="5407" max="5407" width="0" style="2" hidden="1" customWidth="1"/>
    <col min="5408" max="5408" width="22.375" style="2" customWidth="1"/>
    <col min="5409" max="5409" width="2.125" style="2" customWidth="1"/>
    <col min="5410" max="5410" width="0" style="2" hidden="1" customWidth="1"/>
    <col min="5411" max="5411" width="22.375" style="2" customWidth="1"/>
    <col min="5412" max="5412" width="2.125" style="2" customWidth="1"/>
    <col min="5413" max="5413" width="0" style="2" hidden="1" customWidth="1"/>
    <col min="5414" max="5414" width="22.375" style="2" customWidth="1"/>
    <col min="5415" max="5632" width="9" style="2"/>
    <col min="5633" max="5633" width="0.875" style="2" customWidth="1"/>
    <col min="5634" max="5634" width="2.25" style="2" customWidth="1"/>
    <col min="5635" max="5635" width="2.125" style="2" customWidth="1"/>
    <col min="5636" max="5636" width="0" style="2" hidden="1" customWidth="1"/>
    <col min="5637" max="5637" width="22.375" style="2" customWidth="1"/>
    <col min="5638" max="5638" width="2.125" style="2" customWidth="1"/>
    <col min="5639" max="5639" width="0" style="2" hidden="1" customWidth="1"/>
    <col min="5640" max="5640" width="22.375" style="2" customWidth="1"/>
    <col min="5641" max="5641" width="2.125" style="2" customWidth="1"/>
    <col min="5642" max="5642" width="0" style="2" hidden="1" customWidth="1"/>
    <col min="5643" max="5643" width="22.375" style="2" customWidth="1"/>
    <col min="5644" max="5644" width="2.125" style="2" customWidth="1"/>
    <col min="5645" max="5645" width="0" style="2" hidden="1" customWidth="1"/>
    <col min="5646" max="5646" width="22.375" style="2" customWidth="1"/>
    <col min="5647" max="5647" width="2.125" style="2" customWidth="1"/>
    <col min="5648" max="5648" width="0" style="2" hidden="1" customWidth="1"/>
    <col min="5649" max="5649" width="22.375" style="2" customWidth="1"/>
    <col min="5650" max="5650" width="2.125" style="2" customWidth="1"/>
    <col min="5651" max="5651" width="0" style="2" hidden="1" customWidth="1"/>
    <col min="5652" max="5652" width="24.75" style="2" customWidth="1"/>
    <col min="5653" max="5653" width="2.125" style="2" customWidth="1"/>
    <col min="5654" max="5654" width="0" style="2" hidden="1" customWidth="1"/>
    <col min="5655" max="5655" width="22.375" style="2" customWidth="1"/>
    <col min="5656" max="5656" width="2.125" style="2" customWidth="1"/>
    <col min="5657" max="5657" width="0" style="2" hidden="1" customWidth="1"/>
    <col min="5658" max="5658" width="22.375" style="2" customWidth="1"/>
    <col min="5659" max="5659" width="2.125" style="2" customWidth="1"/>
    <col min="5660" max="5660" width="0" style="2" hidden="1" customWidth="1"/>
    <col min="5661" max="5661" width="22.375" style="2" customWidth="1"/>
    <col min="5662" max="5662" width="2.125" style="2" customWidth="1"/>
    <col min="5663" max="5663" width="0" style="2" hidden="1" customWidth="1"/>
    <col min="5664" max="5664" width="22.375" style="2" customWidth="1"/>
    <col min="5665" max="5665" width="2.125" style="2" customWidth="1"/>
    <col min="5666" max="5666" width="0" style="2" hidden="1" customWidth="1"/>
    <col min="5667" max="5667" width="22.375" style="2" customWidth="1"/>
    <col min="5668" max="5668" width="2.125" style="2" customWidth="1"/>
    <col min="5669" max="5669" width="0" style="2" hidden="1" customWidth="1"/>
    <col min="5670" max="5670" width="22.375" style="2" customWidth="1"/>
    <col min="5671" max="5888" width="9" style="2"/>
    <col min="5889" max="5889" width="0.875" style="2" customWidth="1"/>
    <col min="5890" max="5890" width="2.25" style="2" customWidth="1"/>
    <col min="5891" max="5891" width="2.125" style="2" customWidth="1"/>
    <col min="5892" max="5892" width="0" style="2" hidden="1" customWidth="1"/>
    <col min="5893" max="5893" width="22.375" style="2" customWidth="1"/>
    <col min="5894" max="5894" width="2.125" style="2" customWidth="1"/>
    <col min="5895" max="5895" width="0" style="2" hidden="1" customWidth="1"/>
    <col min="5896" max="5896" width="22.375" style="2" customWidth="1"/>
    <col min="5897" max="5897" width="2.125" style="2" customWidth="1"/>
    <col min="5898" max="5898" width="0" style="2" hidden="1" customWidth="1"/>
    <col min="5899" max="5899" width="22.375" style="2" customWidth="1"/>
    <col min="5900" max="5900" width="2.125" style="2" customWidth="1"/>
    <col min="5901" max="5901" width="0" style="2" hidden="1" customWidth="1"/>
    <col min="5902" max="5902" width="22.375" style="2" customWidth="1"/>
    <col min="5903" max="5903" width="2.125" style="2" customWidth="1"/>
    <col min="5904" max="5904" width="0" style="2" hidden="1" customWidth="1"/>
    <col min="5905" max="5905" width="22.375" style="2" customWidth="1"/>
    <col min="5906" max="5906" width="2.125" style="2" customWidth="1"/>
    <col min="5907" max="5907" width="0" style="2" hidden="1" customWidth="1"/>
    <col min="5908" max="5908" width="24.75" style="2" customWidth="1"/>
    <col min="5909" max="5909" width="2.125" style="2" customWidth="1"/>
    <col min="5910" max="5910" width="0" style="2" hidden="1" customWidth="1"/>
    <col min="5911" max="5911" width="22.375" style="2" customWidth="1"/>
    <col min="5912" max="5912" width="2.125" style="2" customWidth="1"/>
    <col min="5913" max="5913" width="0" style="2" hidden="1" customWidth="1"/>
    <col min="5914" max="5914" width="22.375" style="2" customWidth="1"/>
    <col min="5915" max="5915" width="2.125" style="2" customWidth="1"/>
    <col min="5916" max="5916" width="0" style="2" hidden="1" customWidth="1"/>
    <col min="5917" max="5917" width="22.375" style="2" customWidth="1"/>
    <col min="5918" max="5918" width="2.125" style="2" customWidth="1"/>
    <col min="5919" max="5919" width="0" style="2" hidden="1" customWidth="1"/>
    <col min="5920" max="5920" width="22.375" style="2" customWidth="1"/>
    <col min="5921" max="5921" width="2.125" style="2" customWidth="1"/>
    <col min="5922" max="5922" width="0" style="2" hidden="1" customWidth="1"/>
    <col min="5923" max="5923" width="22.375" style="2" customWidth="1"/>
    <col min="5924" max="5924" width="2.125" style="2" customWidth="1"/>
    <col min="5925" max="5925" width="0" style="2" hidden="1" customWidth="1"/>
    <col min="5926" max="5926" width="22.375" style="2" customWidth="1"/>
    <col min="5927" max="6144" width="9" style="2"/>
    <col min="6145" max="6145" width="0.875" style="2" customWidth="1"/>
    <col min="6146" max="6146" width="2.25" style="2" customWidth="1"/>
    <col min="6147" max="6147" width="2.125" style="2" customWidth="1"/>
    <col min="6148" max="6148" width="0" style="2" hidden="1" customWidth="1"/>
    <col min="6149" max="6149" width="22.375" style="2" customWidth="1"/>
    <col min="6150" max="6150" width="2.125" style="2" customWidth="1"/>
    <col min="6151" max="6151" width="0" style="2" hidden="1" customWidth="1"/>
    <col min="6152" max="6152" width="22.375" style="2" customWidth="1"/>
    <col min="6153" max="6153" width="2.125" style="2" customWidth="1"/>
    <col min="6154" max="6154" width="0" style="2" hidden="1" customWidth="1"/>
    <col min="6155" max="6155" width="22.375" style="2" customWidth="1"/>
    <col min="6156" max="6156" width="2.125" style="2" customWidth="1"/>
    <col min="6157" max="6157" width="0" style="2" hidden="1" customWidth="1"/>
    <col min="6158" max="6158" width="22.375" style="2" customWidth="1"/>
    <col min="6159" max="6159" width="2.125" style="2" customWidth="1"/>
    <col min="6160" max="6160" width="0" style="2" hidden="1" customWidth="1"/>
    <col min="6161" max="6161" width="22.375" style="2" customWidth="1"/>
    <col min="6162" max="6162" width="2.125" style="2" customWidth="1"/>
    <col min="6163" max="6163" width="0" style="2" hidden="1" customWidth="1"/>
    <col min="6164" max="6164" width="24.75" style="2" customWidth="1"/>
    <col min="6165" max="6165" width="2.125" style="2" customWidth="1"/>
    <col min="6166" max="6166" width="0" style="2" hidden="1" customWidth="1"/>
    <col min="6167" max="6167" width="22.375" style="2" customWidth="1"/>
    <col min="6168" max="6168" width="2.125" style="2" customWidth="1"/>
    <col min="6169" max="6169" width="0" style="2" hidden="1" customWidth="1"/>
    <col min="6170" max="6170" width="22.375" style="2" customWidth="1"/>
    <col min="6171" max="6171" width="2.125" style="2" customWidth="1"/>
    <col min="6172" max="6172" width="0" style="2" hidden="1" customWidth="1"/>
    <col min="6173" max="6173" width="22.375" style="2" customWidth="1"/>
    <col min="6174" max="6174" width="2.125" style="2" customWidth="1"/>
    <col min="6175" max="6175" width="0" style="2" hidden="1" customWidth="1"/>
    <col min="6176" max="6176" width="22.375" style="2" customWidth="1"/>
    <col min="6177" max="6177" width="2.125" style="2" customWidth="1"/>
    <col min="6178" max="6178" width="0" style="2" hidden="1" customWidth="1"/>
    <col min="6179" max="6179" width="22.375" style="2" customWidth="1"/>
    <col min="6180" max="6180" width="2.125" style="2" customWidth="1"/>
    <col min="6181" max="6181" width="0" style="2" hidden="1" customWidth="1"/>
    <col min="6182" max="6182" width="22.375" style="2" customWidth="1"/>
    <col min="6183" max="6400" width="9" style="2"/>
    <col min="6401" max="6401" width="0.875" style="2" customWidth="1"/>
    <col min="6402" max="6402" width="2.25" style="2" customWidth="1"/>
    <col min="6403" max="6403" width="2.125" style="2" customWidth="1"/>
    <col min="6404" max="6404" width="0" style="2" hidden="1" customWidth="1"/>
    <col min="6405" max="6405" width="22.375" style="2" customWidth="1"/>
    <col min="6406" max="6406" width="2.125" style="2" customWidth="1"/>
    <col min="6407" max="6407" width="0" style="2" hidden="1" customWidth="1"/>
    <col min="6408" max="6408" width="22.375" style="2" customWidth="1"/>
    <col min="6409" max="6409" width="2.125" style="2" customWidth="1"/>
    <col min="6410" max="6410" width="0" style="2" hidden="1" customWidth="1"/>
    <col min="6411" max="6411" width="22.375" style="2" customWidth="1"/>
    <col min="6412" max="6412" width="2.125" style="2" customWidth="1"/>
    <col min="6413" max="6413" width="0" style="2" hidden="1" customWidth="1"/>
    <col min="6414" max="6414" width="22.375" style="2" customWidth="1"/>
    <col min="6415" max="6415" width="2.125" style="2" customWidth="1"/>
    <col min="6416" max="6416" width="0" style="2" hidden="1" customWidth="1"/>
    <col min="6417" max="6417" width="22.375" style="2" customWidth="1"/>
    <col min="6418" max="6418" width="2.125" style="2" customWidth="1"/>
    <col min="6419" max="6419" width="0" style="2" hidden="1" customWidth="1"/>
    <col min="6420" max="6420" width="24.75" style="2" customWidth="1"/>
    <col min="6421" max="6421" width="2.125" style="2" customWidth="1"/>
    <col min="6422" max="6422" width="0" style="2" hidden="1" customWidth="1"/>
    <col min="6423" max="6423" width="22.375" style="2" customWidth="1"/>
    <col min="6424" max="6424" width="2.125" style="2" customWidth="1"/>
    <col min="6425" max="6425" width="0" style="2" hidden="1" customWidth="1"/>
    <col min="6426" max="6426" width="22.375" style="2" customWidth="1"/>
    <col min="6427" max="6427" width="2.125" style="2" customWidth="1"/>
    <col min="6428" max="6428" width="0" style="2" hidden="1" customWidth="1"/>
    <col min="6429" max="6429" width="22.375" style="2" customWidth="1"/>
    <col min="6430" max="6430" width="2.125" style="2" customWidth="1"/>
    <col min="6431" max="6431" width="0" style="2" hidden="1" customWidth="1"/>
    <col min="6432" max="6432" width="22.375" style="2" customWidth="1"/>
    <col min="6433" max="6433" width="2.125" style="2" customWidth="1"/>
    <col min="6434" max="6434" width="0" style="2" hidden="1" customWidth="1"/>
    <col min="6435" max="6435" width="22.375" style="2" customWidth="1"/>
    <col min="6436" max="6436" width="2.125" style="2" customWidth="1"/>
    <col min="6437" max="6437" width="0" style="2" hidden="1" customWidth="1"/>
    <col min="6438" max="6438" width="22.375" style="2" customWidth="1"/>
    <col min="6439" max="6656" width="9" style="2"/>
    <col min="6657" max="6657" width="0.875" style="2" customWidth="1"/>
    <col min="6658" max="6658" width="2.25" style="2" customWidth="1"/>
    <col min="6659" max="6659" width="2.125" style="2" customWidth="1"/>
    <col min="6660" max="6660" width="0" style="2" hidden="1" customWidth="1"/>
    <col min="6661" max="6661" width="22.375" style="2" customWidth="1"/>
    <col min="6662" max="6662" width="2.125" style="2" customWidth="1"/>
    <col min="6663" max="6663" width="0" style="2" hidden="1" customWidth="1"/>
    <col min="6664" max="6664" width="22.375" style="2" customWidth="1"/>
    <col min="6665" max="6665" width="2.125" style="2" customWidth="1"/>
    <col min="6666" max="6666" width="0" style="2" hidden="1" customWidth="1"/>
    <col min="6667" max="6667" width="22.375" style="2" customWidth="1"/>
    <col min="6668" max="6668" width="2.125" style="2" customWidth="1"/>
    <col min="6669" max="6669" width="0" style="2" hidden="1" customWidth="1"/>
    <col min="6670" max="6670" width="22.375" style="2" customWidth="1"/>
    <col min="6671" max="6671" width="2.125" style="2" customWidth="1"/>
    <col min="6672" max="6672" width="0" style="2" hidden="1" customWidth="1"/>
    <col min="6673" max="6673" width="22.375" style="2" customWidth="1"/>
    <col min="6674" max="6674" width="2.125" style="2" customWidth="1"/>
    <col min="6675" max="6675" width="0" style="2" hidden="1" customWidth="1"/>
    <col min="6676" max="6676" width="24.75" style="2" customWidth="1"/>
    <col min="6677" max="6677" width="2.125" style="2" customWidth="1"/>
    <col min="6678" max="6678" width="0" style="2" hidden="1" customWidth="1"/>
    <col min="6679" max="6679" width="22.375" style="2" customWidth="1"/>
    <col min="6680" max="6680" width="2.125" style="2" customWidth="1"/>
    <col min="6681" max="6681" width="0" style="2" hidden="1" customWidth="1"/>
    <col min="6682" max="6682" width="22.375" style="2" customWidth="1"/>
    <col min="6683" max="6683" width="2.125" style="2" customWidth="1"/>
    <col min="6684" max="6684" width="0" style="2" hidden="1" customWidth="1"/>
    <col min="6685" max="6685" width="22.375" style="2" customWidth="1"/>
    <col min="6686" max="6686" width="2.125" style="2" customWidth="1"/>
    <col min="6687" max="6687" width="0" style="2" hidden="1" customWidth="1"/>
    <col min="6688" max="6688" width="22.375" style="2" customWidth="1"/>
    <col min="6689" max="6689" width="2.125" style="2" customWidth="1"/>
    <col min="6690" max="6690" width="0" style="2" hidden="1" customWidth="1"/>
    <col min="6691" max="6691" width="22.375" style="2" customWidth="1"/>
    <col min="6692" max="6692" width="2.125" style="2" customWidth="1"/>
    <col min="6693" max="6693" width="0" style="2" hidden="1" customWidth="1"/>
    <col min="6694" max="6694" width="22.375" style="2" customWidth="1"/>
    <col min="6695" max="6912" width="9" style="2"/>
    <col min="6913" max="6913" width="0.875" style="2" customWidth="1"/>
    <col min="6914" max="6914" width="2.25" style="2" customWidth="1"/>
    <col min="6915" max="6915" width="2.125" style="2" customWidth="1"/>
    <col min="6916" max="6916" width="0" style="2" hidden="1" customWidth="1"/>
    <col min="6917" max="6917" width="22.375" style="2" customWidth="1"/>
    <col min="6918" max="6918" width="2.125" style="2" customWidth="1"/>
    <col min="6919" max="6919" width="0" style="2" hidden="1" customWidth="1"/>
    <col min="6920" max="6920" width="22.375" style="2" customWidth="1"/>
    <col min="6921" max="6921" width="2.125" style="2" customWidth="1"/>
    <col min="6922" max="6922" width="0" style="2" hidden="1" customWidth="1"/>
    <col min="6923" max="6923" width="22.375" style="2" customWidth="1"/>
    <col min="6924" max="6924" width="2.125" style="2" customWidth="1"/>
    <col min="6925" max="6925" width="0" style="2" hidden="1" customWidth="1"/>
    <col min="6926" max="6926" width="22.375" style="2" customWidth="1"/>
    <col min="6927" max="6927" width="2.125" style="2" customWidth="1"/>
    <col min="6928" max="6928" width="0" style="2" hidden="1" customWidth="1"/>
    <col min="6929" max="6929" width="22.375" style="2" customWidth="1"/>
    <col min="6930" max="6930" width="2.125" style="2" customWidth="1"/>
    <col min="6931" max="6931" width="0" style="2" hidden="1" customWidth="1"/>
    <col min="6932" max="6932" width="24.75" style="2" customWidth="1"/>
    <col min="6933" max="6933" width="2.125" style="2" customWidth="1"/>
    <col min="6934" max="6934" width="0" style="2" hidden="1" customWidth="1"/>
    <col min="6935" max="6935" width="22.375" style="2" customWidth="1"/>
    <col min="6936" max="6936" width="2.125" style="2" customWidth="1"/>
    <col min="6937" max="6937" width="0" style="2" hidden="1" customWidth="1"/>
    <col min="6938" max="6938" width="22.375" style="2" customWidth="1"/>
    <col min="6939" max="6939" width="2.125" style="2" customWidth="1"/>
    <col min="6940" max="6940" width="0" style="2" hidden="1" customWidth="1"/>
    <col min="6941" max="6941" width="22.375" style="2" customWidth="1"/>
    <col min="6942" max="6942" width="2.125" style="2" customWidth="1"/>
    <col min="6943" max="6943" width="0" style="2" hidden="1" customWidth="1"/>
    <col min="6944" max="6944" width="22.375" style="2" customWidth="1"/>
    <col min="6945" max="6945" width="2.125" style="2" customWidth="1"/>
    <col min="6946" max="6946" width="0" style="2" hidden="1" customWidth="1"/>
    <col min="6947" max="6947" width="22.375" style="2" customWidth="1"/>
    <col min="6948" max="6948" width="2.125" style="2" customWidth="1"/>
    <col min="6949" max="6949" width="0" style="2" hidden="1" customWidth="1"/>
    <col min="6950" max="6950" width="22.375" style="2" customWidth="1"/>
    <col min="6951" max="7168" width="9" style="2"/>
    <col min="7169" max="7169" width="0.875" style="2" customWidth="1"/>
    <col min="7170" max="7170" width="2.25" style="2" customWidth="1"/>
    <col min="7171" max="7171" width="2.125" style="2" customWidth="1"/>
    <col min="7172" max="7172" width="0" style="2" hidden="1" customWidth="1"/>
    <col min="7173" max="7173" width="22.375" style="2" customWidth="1"/>
    <col min="7174" max="7174" width="2.125" style="2" customWidth="1"/>
    <col min="7175" max="7175" width="0" style="2" hidden="1" customWidth="1"/>
    <col min="7176" max="7176" width="22.375" style="2" customWidth="1"/>
    <col min="7177" max="7177" width="2.125" style="2" customWidth="1"/>
    <col min="7178" max="7178" width="0" style="2" hidden="1" customWidth="1"/>
    <col min="7179" max="7179" width="22.375" style="2" customWidth="1"/>
    <col min="7180" max="7180" width="2.125" style="2" customWidth="1"/>
    <col min="7181" max="7181" width="0" style="2" hidden="1" customWidth="1"/>
    <col min="7182" max="7182" width="22.375" style="2" customWidth="1"/>
    <col min="7183" max="7183" width="2.125" style="2" customWidth="1"/>
    <col min="7184" max="7184" width="0" style="2" hidden="1" customWidth="1"/>
    <col min="7185" max="7185" width="22.375" style="2" customWidth="1"/>
    <col min="7186" max="7186" width="2.125" style="2" customWidth="1"/>
    <col min="7187" max="7187" width="0" style="2" hidden="1" customWidth="1"/>
    <col min="7188" max="7188" width="24.75" style="2" customWidth="1"/>
    <col min="7189" max="7189" width="2.125" style="2" customWidth="1"/>
    <col min="7190" max="7190" width="0" style="2" hidden="1" customWidth="1"/>
    <col min="7191" max="7191" width="22.375" style="2" customWidth="1"/>
    <col min="7192" max="7192" width="2.125" style="2" customWidth="1"/>
    <col min="7193" max="7193" width="0" style="2" hidden="1" customWidth="1"/>
    <col min="7194" max="7194" width="22.375" style="2" customWidth="1"/>
    <col min="7195" max="7195" width="2.125" style="2" customWidth="1"/>
    <col min="7196" max="7196" width="0" style="2" hidden="1" customWidth="1"/>
    <col min="7197" max="7197" width="22.375" style="2" customWidth="1"/>
    <col min="7198" max="7198" width="2.125" style="2" customWidth="1"/>
    <col min="7199" max="7199" width="0" style="2" hidden="1" customWidth="1"/>
    <col min="7200" max="7200" width="22.375" style="2" customWidth="1"/>
    <col min="7201" max="7201" width="2.125" style="2" customWidth="1"/>
    <col min="7202" max="7202" width="0" style="2" hidden="1" customWidth="1"/>
    <col min="7203" max="7203" width="22.375" style="2" customWidth="1"/>
    <col min="7204" max="7204" width="2.125" style="2" customWidth="1"/>
    <col min="7205" max="7205" width="0" style="2" hidden="1" customWidth="1"/>
    <col min="7206" max="7206" width="22.375" style="2" customWidth="1"/>
    <col min="7207" max="7424" width="9" style="2"/>
    <col min="7425" max="7425" width="0.875" style="2" customWidth="1"/>
    <col min="7426" max="7426" width="2.25" style="2" customWidth="1"/>
    <col min="7427" max="7427" width="2.125" style="2" customWidth="1"/>
    <col min="7428" max="7428" width="0" style="2" hidden="1" customWidth="1"/>
    <col min="7429" max="7429" width="22.375" style="2" customWidth="1"/>
    <col min="7430" max="7430" width="2.125" style="2" customWidth="1"/>
    <col min="7431" max="7431" width="0" style="2" hidden="1" customWidth="1"/>
    <col min="7432" max="7432" width="22.375" style="2" customWidth="1"/>
    <col min="7433" max="7433" width="2.125" style="2" customWidth="1"/>
    <col min="7434" max="7434" width="0" style="2" hidden="1" customWidth="1"/>
    <col min="7435" max="7435" width="22.375" style="2" customWidth="1"/>
    <col min="7436" max="7436" width="2.125" style="2" customWidth="1"/>
    <col min="7437" max="7437" width="0" style="2" hidden="1" customWidth="1"/>
    <col min="7438" max="7438" width="22.375" style="2" customWidth="1"/>
    <col min="7439" max="7439" width="2.125" style="2" customWidth="1"/>
    <col min="7440" max="7440" width="0" style="2" hidden="1" customWidth="1"/>
    <col min="7441" max="7441" width="22.375" style="2" customWidth="1"/>
    <col min="7442" max="7442" width="2.125" style="2" customWidth="1"/>
    <col min="7443" max="7443" width="0" style="2" hidden="1" customWidth="1"/>
    <col min="7444" max="7444" width="24.75" style="2" customWidth="1"/>
    <col min="7445" max="7445" width="2.125" style="2" customWidth="1"/>
    <col min="7446" max="7446" width="0" style="2" hidden="1" customWidth="1"/>
    <col min="7447" max="7447" width="22.375" style="2" customWidth="1"/>
    <col min="7448" max="7448" width="2.125" style="2" customWidth="1"/>
    <col min="7449" max="7449" width="0" style="2" hidden="1" customWidth="1"/>
    <col min="7450" max="7450" width="22.375" style="2" customWidth="1"/>
    <col min="7451" max="7451" width="2.125" style="2" customWidth="1"/>
    <col min="7452" max="7452" width="0" style="2" hidden="1" customWidth="1"/>
    <col min="7453" max="7453" width="22.375" style="2" customWidth="1"/>
    <col min="7454" max="7454" width="2.125" style="2" customWidth="1"/>
    <col min="7455" max="7455" width="0" style="2" hidden="1" customWidth="1"/>
    <col min="7456" max="7456" width="22.375" style="2" customWidth="1"/>
    <col min="7457" max="7457" width="2.125" style="2" customWidth="1"/>
    <col min="7458" max="7458" width="0" style="2" hidden="1" customWidth="1"/>
    <col min="7459" max="7459" width="22.375" style="2" customWidth="1"/>
    <col min="7460" max="7460" width="2.125" style="2" customWidth="1"/>
    <col min="7461" max="7461" width="0" style="2" hidden="1" customWidth="1"/>
    <col min="7462" max="7462" width="22.375" style="2" customWidth="1"/>
    <col min="7463" max="7680" width="9" style="2"/>
    <col min="7681" max="7681" width="0.875" style="2" customWidth="1"/>
    <col min="7682" max="7682" width="2.25" style="2" customWidth="1"/>
    <col min="7683" max="7683" width="2.125" style="2" customWidth="1"/>
    <col min="7684" max="7684" width="0" style="2" hidden="1" customWidth="1"/>
    <col min="7685" max="7685" width="22.375" style="2" customWidth="1"/>
    <col min="7686" max="7686" width="2.125" style="2" customWidth="1"/>
    <col min="7687" max="7687" width="0" style="2" hidden="1" customWidth="1"/>
    <col min="7688" max="7688" width="22.375" style="2" customWidth="1"/>
    <col min="7689" max="7689" width="2.125" style="2" customWidth="1"/>
    <col min="7690" max="7690" width="0" style="2" hidden="1" customWidth="1"/>
    <col min="7691" max="7691" width="22.375" style="2" customWidth="1"/>
    <col min="7692" max="7692" width="2.125" style="2" customWidth="1"/>
    <col min="7693" max="7693" width="0" style="2" hidden="1" customWidth="1"/>
    <col min="7694" max="7694" width="22.375" style="2" customWidth="1"/>
    <col min="7695" max="7695" width="2.125" style="2" customWidth="1"/>
    <col min="7696" max="7696" width="0" style="2" hidden="1" customWidth="1"/>
    <col min="7697" max="7697" width="22.375" style="2" customWidth="1"/>
    <col min="7698" max="7698" width="2.125" style="2" customWidth="1"/>
    <col min="7699" max="7699" width="0" style="2" hidden="1" customWidth="1"/>
    <col min="7700" max="7700" width="24.75" style="2" customWidth="1"/>
    <col min="7701" max="7701" width="2.125" style="2" customWidth="1"/>
    <col min="7702" max="7702" width="0" style="2" hidden="1" customWidth="1"/>
    <col min="7703" max="7703" width="22.375" style="2" customWidth="1"/>
    <col min="7704" max="7704" width="2.125" style="2" customWidth="1"/>
    <col min="7705" max="7705" width="0" style="2" hidden="1" customWidth="1"/>
    <col min="7706" max="7706" width="22.375" style="2" customWidth="1"/>
    <col min="7707" max="7707" width="2.125" style="2" customWidth="1"/>
    <col min="7708" max="7708" width="0" style="2" hidden="1" customWidth="1"/>
    <col min="7709" max="7709" width="22.375" style="2" customWidth="1"/>
    <col min="7710" max="7710" width="2.125" style="2" customWidth="1"/>
    <col min="7711" max="7711" width="0" style="2" hidden="1" customWidth="1"/>
    <col min="7712" max="7712" width="22.375" style="2" customWidth="1"/>
    <col min="7713" max="7713" width="2.125" style="2" customWidth="1"/>
    <col min="7714" max="7714" width="0" style="2" hidden="1" customWidth="1"/>
    <col min="7715" max="7715" width="22.375" style="2" customWidth="1"/>
    <col min="7716" max="7716" width="2.125" style="2" customWidth="1"/>
    <col min="7717" max="7717" width="0" style="2" hidden="1" customWidth="1"/>
    <col min="7718" max="7718" width="22.375" style="2" customWidth="1"/>
    <col min="7719" max="7936" width="9" style="2"/>
    <col min="7937" max="7937" width="0.875" style="2" customWidth="1"/>
    <col min="7938" max="7938" width="2.25" style="2" customWidth="1"/>
    <col min="7939" max="7939" width="2.125" style="2" customWidth="1"/>
    <col min="7940" max="7940" width="0" style="2" hidden="1" customWidth="1"/>
    <col min="7941" max="7941" width="22.375" style="2" customWidth="1"/>
    <col min="7942" max="7942" width="2.125" style="2" customWidth="1"/>
    <col min="7943" max="7943" width="0" style="2" hidden="1" customWidth="1"/>
    <col min="7944" max="7944" width="22.375" style="2" customWidth="1"/>
    <col min="7945" max="7945" width="2.125" style="2" customWidth="1"/>
    <col min="7946" max="7946" width="0" style="2" hidden="1" customWidth="1"/>
    <col min="7947" max="7947" width="22.375" style="2" customWidth="1"/>
    <col min="7948" max="7948" width="2.125" style="2" customWidth="1"/>
    <col min="7949" max="7949" width="0" style="2" hidden="1" customWidth="1"/>
    <col min="7950" max="7950" width="22.375" style="2" customWidth="1"/>
    <col min="7951" max="7951" width="2.125" style="2" customWidth="1"/>
    <col min="7952" max="7952" width="0" style="2" hidden="1" customWidth="1"/>
    <col min="7953" max="7953" width="22.375" style="2" customWidth="1"/>
    <col min="7954" max="7954" width="2.125" style="2" customWidth="1"/>
    <col min="7955" max="7955" width="0" style="2" hidden="1" customWidth="1"/>
    <col min="7956" max="7956" width="24.75" style="2" customWidth="1"/>
    <col min="7957" max="7957" width="2.125" style="2" customWidth="1"/>
    <col min="7958" max="7958" width="0" style="2" hidden="1" customWidth="1"/>
    <col min="7959" max="7959" width="22.375" style="2" customWidth="1"/>
    <col min="7960" max="7960" width="2.125" style="2" customWidth="1"/>
    <col min="7961" max="7961" width="0" style="2" hidden="1" customWidth="1"/>
    <col min="7962" max="7962" width="22.375" style="2" customWidth="1"/>
    <col min="7963" max="7963" width="2.125" style="2" customWidth="1"/>
    <col min="7964" max="7964" width="0" style="2" hidden="1" customWidth="1"/>
    <col min="7965" max="7965" width="22.375" style="2" customWidth="1"/>
    <col min="7966" max="7966" width="2.125" style="2" customWidth="1"/>
    <col min="7967" max="7967" width="0" style="2" hidden="1" customWidth="1"/>
    <col min="7968" max="7968" width="22.375" style="2" customWidth="1"/>
    <col min="7969" max="7969" width="2.125" style="2" customWidth="1"/>
    <col min="7970" max="7970" width="0" style="2" hidden="1" customWidth="1"/>
    <col min="7971" max="7971" width="22.375" style="2" customWidth="1"/>
    <col min="7972" max="7972" width="2.125" style="2" customWidth="1"/>
    <col min="7973" max="7973" width="0" style="2" hidden="1" customWidth="1"/>
    <col min="7974" max="7974" width="22.375" style="2" customWidth="1"/>
    <col min="7975" max="8192" width="9" style="2"/>
    <col min="8193" max="8193" width="0.875" style="2" customWidth="1"/>
    <col min="8194" max="8194" width="2.25" style="2" customWidth="1"/>
    <col min="8195" max="8195" width="2.125" style="2" customWidth="1"/>
    <col min="8196" max="8196" width="0" style="2" hidden="1" customWidth="1"/>
    <col min="8197" max="8197" width="22.375" style="2" customWidth="1"/>
    <col min="8198" max="8198" width="2.125" style="2" customWidth="1"/>
    <col min="8199" max="8199" width="0" style="2" hidden="1" customWidth="1"/>
    <col min="8200" max="8200" width="22.375" style="2" customWidth="1"/>
    <col min="8201" max="8201" width="2.125" style="2" customWidth="1"/>
    <col min="8202" max="8202" width="0" style="2" hidden="1" customWidth="1"/>
    <col min="8203" max="8203" width="22.375" style="2" customWidth="1"/>
    <col min="8204" max="8204" width="2.125" style="2" customWidth="1"/>
    <col min="8205" max="8205" width="0" style="2" hidden="1" customWidth="1"/>
    <col min="8206" max="8206" width="22.375" style="2" customWidth="1"/>
    <col min="8207" max="8207" width="2.125" style="2" customWidth="1"/>
    <col min="8208" max="8208" width="0" style="2" hidden="1" customWidth="1"/>
    <col min="8209" max="8209" width="22.375" style="2" customWidth="1"/>
    <col min="8210" max="8210" width="2.125" style="2" customWidth="1"/>
    <col min="8211" max="8211" width="0" style="2" hidden="1" customWidth="1"/>
    <col min="8212" max="8212" width="24.75" style="2" customWidth="1"/>
    <col min="8213" max="8213" width="2.125" style="2" customWidth="1"/>
    <col min="8214" max="8214" width="0" style="2" hidden="1" customWidth="1"/>
    <col min="8215" max="8215" width="22.375" style="2" customWidth="1"/>
    <col min="8216" max="8216" width="2.125" style="2" customWidth="1"/>
    <col min="8217" max="8217" width="0" style="2" hidden="1" customWidth="1"/>
    <col min="8218" max="8218" width="22.375" style="2" customWidth="1"/>
    <col min="8219" max="8219" width="2.125" style="2" customWidth="1"/>
    <col min="8220" max="8220" width="0" style="2" hidden="1" customWidth="1"/>
    <col min="8221" max="8221" width="22.375" style="2" customWidth="1"/>
    <col min="8222" max="8222" width="2.125" style="2" customWidth="1"/>
    <col min="8223" max="8223" width="0" style="2" hidden="1" customWidth="1"/>
    <col min="8224" max="8224" width="22.375" style="2" customWidth="1"/>
    <col min="8225" max="8225" width="2.125" style="2" customWidth="1"/>
    <col min="8226" max="8226" width="0" style="2" hidden="1" customWidth="1"/>
    <col min="8227" max="8227" width="22.375" style="2" customWidth="1"/>
    <col min="8228" max="8228" width="2.125" style="2" customWidth="1"/>
    <col min="8229" max="8229" width="0" style="2" hidden="1" customWidth="1"/>
    <col min="8230" max="8230" width="22.375" style="2" customWidth="1"/>
    <col min="8231" max="8448" width="9" style="2"/>
    <col min="8449" max="8449" width="0.875" style="2" customWidth="1"/>
    <col min="8450" max="8450" width="2.25" style="2" customWidth="1"/>
    <col min="8451" max="8451" width="2.125" style="2" customWidth="1"/>
    <col min="8452" max="8452" width="0" style="2" hidden="1" customWidth="1"/>
    <col min="8453" max="8453" width="22.375" style="2" customWidth="1"/>
    <col min="8454" max="8454" width="2.125" style="2" customWidth="1"/>
    <col min="8455" max="8455" width="0" style="2" hidden="1" customWidth="1"/>
    <col min="8456" max="8456" width="22.375" style="2" customWidth="1"/>
    <col min="8457" max="8457" width="2.125" style="2" customWidth="1"/>
    <col min="8458" max="8458" width="0" style="2" hidden="1" customWidth="1"/>
    <col min="8459" max="8459" width="22.375" style="2" customWidth="1"/>
    <col min="8460" max="8460" width="2.125" style="2" customWidth="1"/>
    <col min="8461" max="8461" width="0" style="2" hidden="1" customWidth="1"/>
    <col min="8462" max="8462" width="22.375" style="2" customWidth="1"/>
    <col min="8463" max="8463" width="2.125" style="2" customWidth="1"/>
    <col min="8464" max="8464" width="0" style="2" hidden="1" customWidth="1"/>
    <col min="8465" max="8465" width="22.375" style="2" customWidth="1"/>
    <col min="8466" max="8466" width="2.125" style="2" customWidth="1"/>
    <col min="8467" max="8467" width="0" style="2" hidden="1" customWidth="1"/>
    <col min="8468" max="8468" width="24.75" style="2" customWidth="1"/>
    <col min="8469" max="8469" width="2.125" style="2" customWidth="1"/>
    <col min="8470" max="8470" width="0" style="2" hidden="1" customWidth="1"/>
    <col min="8471" max="8471" width="22.375" style="2" customWidth="1"/>
    <col min="8472" max="8472" width="2.125" style="2" customWidth="1"/>
    <col min="8473" max="8473" width="0" style="2" hidden="1" customWidth="1"/>
    <col min="8474" max="8474" width="22.375" style="2" customWidth="1"/>
    <col min="8475" max="8475" width="2.125" style="2" customWidth="1"/>
    <col min="8476" max="8476" width="0" style="2" hidden="1" customWidth="1"/>
    <col min="8477" max="8477" width="22.375" style="2" customWidth="1"/>
    <col min="8478" max="8478" width="2.125" style="2" customWidth="1"/>
    <col min="8479" max="8479" width="0" style="2" hidden="1" customWidth="1"/>
    <col min="8480" max="8480" width="22.375" style="2" customWidth="1"/>
    <col min="8481" max="8481" width="2.125" style="2" customWidth="1"/>
    <col min="8482" max="8482" width="0" style="2" hidden="1" customWidth="1"/>
    <col min="8483" max="8483" width="22.375" style="2" customWidth="1"/>
    <col min="8484" max="8484" width="2.125" style="2" customWidth="1"/>
    <col min="8485" max="8485" width="0" style="2" hidden="1" customWidth="1"/>
    <col min="8486" max="8486" width="22.375" style="2" customWidth="1"/>
    <col min="8487" max="8704" width="9" style="2"/>
    <col min="8705" max="8705" width="0.875" style="2" customWidth="1"/>
    <col min="8706" max="8706" width="2.25" style="2" customWidth="1"/>
    <col min="8707" max="8707" width="2.125" style="2" customWidth="1"/>
    <col min="8708" max="8708" width="0" style="2" hidden="1" customWidth="1"/>
    <col min="8709" max="8709" width="22.375" style="2" customWidth="1"/>
    <col min="8710" max="8710" width="2.125" style="2" customWidth="1"/>
    <col min="8711" max="8711" width="0" style="2" hidden="1" customWidth="1"/>
    <col min="8712" max="8712" width="22.375" style="2" customWidth="1"/>
    <col min="8713" max="8713" width="2.125" style="2" customWidth="1"/>
    <col min="8714" max="8714" width="0" style="2" hidden="1" customWidth="1"/>
    <col min="8715" max="8715" width="22.375" style="2" customWidth="1"/>
    <col min="8716" max="8716" width="2.125" style="2" customWidth="1"/>
    <col min="8717" max="8717" width="0" style="2" hidden="1" customWidth="1"/>
    <col min="8718" max="8718" width="22.375" style="2" customWidth="1"/>
    <col min="8719" max="8719" width="2.125" style="2" customWidth="1"/>
    <col min="8720" max="8720" width="0" style="2" hidden="1" customWidth="1"/>
    <col min="8721" max="8721" width="22.375" style="2" customWidth="1"/>
    <col min="8722" max="8722" width="2.125" style="2" customWidth="1"/>
    <col min="8723" max="8723" width="0" style="2" hidden="1" customWidth="1"/>
    <col min="8724" max="8724" width="24.75" style="2" customWidth="1"/>
    <col min="8725" max="8725" width="2.125" style="2" customWidth="1"/>
    <col min="8726" max="8726" width="0" style="2" hidden="1" customWidth="1"/>
    <col min="8727" max="8727" width="22.375" style="2" customWidth="1"/>
    <col min="8728" max="8728" width="2.125" style="2" customWidth="1"/>
    <col min="8729" max="8729" width="0" style="2" hidden="1" customWidth="1"/>
    <col min="8730" max="8730" width="22.375" style="2" customWidth="1"/>
    <col min="8731" max="8731" width="2.125" style="2" customWidth="1"/>
    <col min="8732" max="8732" width="0" style="2" hidden="1" customWidth="1"/>
    <col min="8733" max="8733" width="22.375" style="2" customWidth="1"/>
    <col min="8734" max="8734" width="2.125" style="2" customWidth="1"/>
    <col min="8735" max="8735" width="0" style="2" hidden="1" customWidth="1"/>
    <col min="8736" max="8736" width="22.375" style="2" customWidth="1"/>
    <col min="8737" max="8737" width="2.125" style="2" customWidth="1"/>
    <col min="8738" max="8738" width="0" style="2" hidden="1" customWidth="1"/>
    <col min="8739" max="8739" width="22.375" style="2" customWidth="1"/>
    <col min="8740" max="8740" width="2.125" style="2" customWidth="1"/>
    <col min="8741" max="8741" width="0" style="2" hidden="1" customWidth="1"/>
    <col min="8742" max="8742" width="22.375" style="2" customWidth="1"/>
    <col min="8743" max="8960" width="9" style="2"/>
    <col min="8961" max="8961" width="0.875" style="2" customWidth="1"/>
    <col min="8962" max="8962" width="2.25" style="2" customWidth="1"/>
    <col min="8963" max="8963" width="2.125" style="2" customWidth="1"/>
    <col min="8964" max="8964" width="0" style="2" hidden="1" customWidth="1"/>
    <col min="8965" max="8965" width="22.375" style="2" customWidth="1"/>
    <col min="8966" max="8966" width="2.125" style="2" customWidth="1"/>
    <col min="8967" max="8967" width="0" style="2" hidden="1" customWidth="1"/>
    <col min="8968" max="8968" width="22.375" style="2" customWidth="1"/>
    <col min="8969" max="8969" width="2.125" style="2" customWidth="1"/>
    <col min="8970" max="8970" width="0" style="2" hidden="1" customWidth="1"/>
    <col min="8971" max="8971" width="22.375" style="2" customWidth="1"/>
    <col min="8972" max="8972" width="2.125" style="2" customWidth="1"/>
    <col min="8973" max="8973" width="0" style="2" hidden="1" customWidth="1"/>
    <col min="8974" max="8974" width="22.375" style="2" customWidth="1"/>
    <col min="8975" max="8975" width="2.125" style="2" customWidth="1"/>
    <col min="8976" max="8976" width="0" style="2" hidden="1" customWidth="1"/>
    <col min="8977" max="8977" width="22.375" style="2" customWidth="1"/>
    <col min="8978" max="8978" width="2.125" style="2" customWidth="1"/>
    <col min="8979" max="8979" width="0" style="2" hidden="1" customWidth="1"/>
    <col min="8980" max="8980" width="24.75" style="2" customWidth="1"/>
    <col min="8981" max="8981" width="2.125" style="2" customWidth="1"/>
    <col min="8982" max="8982" width="0" style="2" hidden="1" customWidth="1"/>
    <col min="8983" max="8983" width="22.375" style="2" customWidth="1"/>
    <col min="8984" max="8984" width="2.125" style="2" customWidth="1"/>
    <col min="8985" max="8985" width="0" style="2" hidden="1" customWidth="1"/>
    <col min="8986" max="8986" width="22.375" style="2" customWidth="1"/>
    <col min="8987" max="8987" width="2.125" style="2" customWidth="1"/>
    <col min="8988" max="8988" width="0" style="2" hidden="1" customWidth="1"/>
    <col min="8989" max="8989" width="22.375" style="2" customWidth="1"/>
    <col min="8990" max="8990" width="2.125" style="2" customWidth="1"/>
    <col min="8991" max="8991" width="0" style="2" hidden="1" customWidth="1"/>
    <col min="8992" max="8992" width="22.375" style="2" customWidth="1"/>
    <col min="8993" max="8993" width="2.125" style="2" customWidth="1"/>
    <col min="8994" max="8994" width="0" style="2" hidden="1" customWidth="1"/>
    <col min="8995" max="8995" width="22.375" style="2" customWidth="1"/>
    <col min="8996" max="8996" width="2.125" style="2" customWidth="1"/>
    <col min="8997" max="8997" width="0" style="2" hidden="1" customWidth="1"/>
    <col min="8998" max="8998" width="22.375" style="2" customWidth="1"/>
    <col min="8999" max="9216" width="9" style="2"/>
    <col min="9217" max="9217" width="0.875" style="2" customWidth="1"/>
    <col min="9218" max="9218" width="2.25" style="2" customWidth="1"/>
    <col min="9219" max="9219" width="2.125" style="2" customWidth="1"/>
    <col min="9220" max="9220" width="0" style="2" hidden="1" customWidth="1"/>
    <col min="9221" max="9221" width="22.375" style="2" customWidth="1"/>
    <col min="9222" max="9222" width="2.125" style="2" customWidth="1"/>
    <col min="9223" max="9223" width="0" style="2" hidden="1" customWidth="1"/>
    <col min="9224" max="9224" width="22.375" style="2" customWidth="1"/>
    <col min="9225" max="9225" width="2.125" style="2" customWidth="1"/>
    <col min="9226" max="9226" width="0" style="2" hidden="1" customWidth="1"/>
    <col min="9227" max="9227" width="22.375" style="2" customWidth="1"/>
    <col min="9228" max="9228" width="2.125" style="2" customWidth="1"/>
    <col min="9229" max="9229" width="0" style="2" hidden="1" customWidth="1"/>
    <col min="9230" max="9230" width="22.375" style="2" customWidth="1"/>
    <col min="9231" max="9231" width="2.125" style="2" customWidth="1"/>
    <col min="9232" max="9232" width="0" style="2" hidden="1" customWidth="1"/>
    <col min="9233" max="9233" width="22.375" style="2" customWidth="1"/>
    <col min="9234" max="9234" width="2.125" style="2" customWidth="1"/>
    <col min="9235" max="9235" width="0" style="2" hidden="1" customWidth="1"/>
    <col min="9236" max="9236" width="24.75" style="2" customWidth="1"/>
    <col min="9237" max="9237" width="2.125" style="2" customWidth="1"/>
    <col min="9238" max="9238" width="0" style="2" hidden="1" customWidth="1"/>
    <col min="9239" max="9239" width="22.375" style="2" customWidth="1"/>
    <col min="9240" max="9240" width="2.125" style="2" customWidth="1"/>
    <col min="9241" max="9241" width="0" style="2" hidden="1" customWidth="1"/>
    <col min="9242" max="9242" width="22.375" style="2" customWidth="1"/>
    <col min="9243" max="9243" width="2.125" style="2" customWidth="1"/>
    <col min="9244" max="9244" width="0" style="2" hidden="1" customWidth="1"/>
    <col min="9245" max="9245" width="22.375" style="2" customWidth="1"/>
    <col min="9246" max="9246" width="2.125" style="2" customWidth="1"/>
    <col min="9247" max="9247" width="0" style="2" hidden="1" customWidth="1"/>
    <col min="9248" max="9248" width="22.375" style="2" customWidth="1"/>
    <col min="9249" max="9249" width="2.125" style="2" customWidth="1"/>
    <col min="9250" max="9250" width="0" style="2" hidden="1" customWidth="1"/>
    <col min="9251" max="9251" width="22.375" style="2" customWidth="1"/>
    <col min="9252" max="9252" width="2.125" style="2" customWidth="1"/>
    <col min="9253" max="9253" width="0" style="2" hidden="1" customWidth="1"/>
    <col min="9254" max="9254" width="22.375" style="2" customWidth="1"/>
    <col min="9255" max="9472" width="9" style="2"/>
    <col min="9473" max="9473" width="0.875" style="2" customWidth="1"/>
    <col min="9474" max="9474" width="2.25" style="2" customWidth="1"/>
    <col min="9475" max="9475" width="2.125" style="2" customWidth="1"/>
    <col min="9476" max="9476" width="0" style="2" hidden="1" customWidth="1"/>
    <col min="9477" max="9477" width="22.375" style="2" customWidth="1"/>
    <col min="9478" max="9478" width="2.125" style="2" customWidth="1"/>
    <col min="9479" max="9479" width="0" style="2" hidden="1" customWidth="1"/>
    <col min="9480" max="9480" width="22.375" style="2" customWidth="1"/>
    <col min="9481" max="9481" width="2.125" style="2" customWidth="1"/>
    <col min="9482" max="9482" width="0" style="2" hidden="1" customWidth="1"/>
    <col min="9483" max="9483" width="22.375" style="2" customWidth="1"/>
    <col min="9484" max="9484" width="2.125" style="2" customWidth="1"/>
    <col min="9485" max="9485" width="0" style="2" hidden="1" customWidth="1"/>
    <col min="9486" max="9486" width="22.375" style="2" customWidth="1"/>
    <col min="9487" max="9487" width="2.125" style="2" customWidth="1"/>
    <col min="9488" max="9488" width="0" style="2" hidden="1" customWidth="1"/>
    <col min="9489" max="9489" width="22.375" style="2" customWidth="1"/>
    <col min="9490" max="9490" width="2.125" style="2" customWidth="1"/>
    <col min="9491" max="9491" width="0" style="2" hidden="1" customWidth="1"/>
    <col min="9492" max="9492" width="24.75" style="2" customWidth="1"/>
    <col min="9493" max="9493" width="2.125" style="2" customWidth="1"/>
    <col min="9494" max="9494" width="0" style="2" hidden="1" customWidth="1"/>
    <col min="9495" max="9495" width="22.375" style="2" customWidth="1"/>
    <col min="9496" max="9496" width="2.125" style="2" customWidth="1"/>
    <col min="9497" max="9497" width="0" style="2" hidden="1" customWidth="1"/>
    <col min="9498" max="9498" width="22.375" style="2" customWidth="1"/>
    <col min="9499" max="9499" width="2.125" style="2" customWidth="1"/>
    <col min="9500" max="9500" width="0" style="2" hidden="1" customWidth="1"/>
    <col min="9501" max="9501" width="22.375" style="2" customWidth="1"/>
    <col min="9502" max="9502" width="2.125" style="2" customWidth="1"/>
    <col min="9503" max="9503" width="0" style="2" hidden="1" customWidth="1"/>
    <col min="9504" max="9504" width="22.375" style="2" customWidth="1"/>
    <col min="9505" max="9505" width="2.125" style="2" customWidth="1"/>
    <col min="9506" max="9506" width="0" style="2" hidden="1" customWidth="1"/>
    <col min="9507" max="9507" width="22.375" style="2" customWidth="1"/>
    <col min="9508" max="9508" width="2.125" style="2" customWidth="1"/>
    <col min="9509" max="9509" width="0" style="2" hidden="1" customWidth="1"/>
    <col min="9510" max="9510" width="22.375" style="2" customWidth="1"/>
    <col min="9511" max="9728" width="9" style="2"/>
    <col min="9729" max="9729" width="0.875" style="2" customWidth="1"/>
    <col min="9730" max="9730" width="2.25" style="2" customWidth="1"/>
    <col min="9731" max="9731" width="2.125" style="2" customWidth="1"/>
    <col min="9732" max="9732" width="0" style="2" hidden="1" customWidth="1"/>
    <col min="9733" max="9733" width="22.375" style="2" customWidth="1"/>
    <col min="9734" max="9734" width="2.125" style="2" customWidth="1"/>
    <col min="9735" max="9735" width="0" style="2" hidden="1" customWidth="1"/>
    <col min="9736" max="9736" width="22.375" style="2" customWidth="1"/>
    <col min="9737" max="9737" width="2.125" style="2" customWidth="1"/>
    <col min="9738" max="9738" width="0" style="2" hidden="1" customWidth="1"/>
    <col min="9739" max="9739" width="22.375" style="2" customWidth="1"/>
    <col min="9740" max="9740" width="2.125" style="2" customWidth="1"/>
    <col min="9741" max="9741" width="0" style="2" hidden="1" customWidth="1"/>
    <col min="9742" max="9742" width="22.375" style="2" customWidth="1"/>
    <col min="9743" max="9743" width="2.125" style="2" customWidth="1"/>
    <col min="9744" max="9744" width="0" style="2" hidden="1" customWidth="1"/>
    <col min="9745" max="9745" width="22.375" style="2" customWidth="1"/>
    <col min="9746" max="9746" width="2.125" style="2" customWidth="1"/>
    <col min="9747" max="9747" width="0" style="2" hidden="1" customWidth="1"/>
    <col min="9748" max="9748" width="24.75" style="2" customWidth="1"/>
    <col min="9749" max="9749" width="2.125" style="2" customWidth="1"/>
    <col min="9750" max="9750" width="0" style="2" hidden="1" customWidth="1"/>
    <col min="9751" max="9751" width="22.375" style="2" customWidth="1"/>
    <col min="9752" max="9752" width="2.125" style="2" customWidth="1"/>
    <col min="9753" max="9753" width="0" style="2" hidden="1" customWidth="1"/>
    <col min="9754" max="9754" width="22.375" style="2" customWidth="1"/>
    <col min="9755" max="9755" width="2.125" style="2" customWidth="1"/>
    <col min="9756" max="9756" width="0" style="2" hidden="1" customWidth="1"/>
    <col min="9757" max="9757" width="22.375" style="2" customWidth="1"/>
    <col min="9758" max="9758" width="2.125" style="2" customWidth="1"/>
    <col min="9759" max="9759" width="0" style="2" hidden="1" customWidth="1"/>
    <col min="9760" max="9760" width="22.375" style="2" customWidth="1"/>
    <col min="9761" max="9761" width="2.125" style="2" customWidth="1"/>
    <col min="9762" max="9762" width="0" style="2" hidden="1" customWidth="1"/>
    <col min="9763" max="9763" width="22.375" style="2" customWidth="1"/>
    <col min="9764" max="9764" width="2.125" style="2" customWidth="1"/>
    <col min="9765" max="9765" width="0" style="2" hidden="1" customWidth="1"/>
    <col min="9766" max="9766" width="22.375" style="2" customWidth="1"/>
    <col min="9767" max="9984" width="9" style="2"/>
    <col min="9985" max="9985" width="0.875" style="2" customWidth="1"/>
    <col min="9986" max="9986" width="2.25" style="2" customWidth="1"/>
    <col min="9987" max="9987" width="2.125" style="2" customWidth="1"/>
    <col min="9988" max="9988" width="0" style="2" hidden="1" customWidth="1"/>
    <col min="9989" max="9989" width="22.375" style="2" customWidth="1"/>
    <col min="9990" max="9990" width="2.125" style="2" customWidth="1"/>
    <col min="9991" max="9991" width="0" style="2" hidden="1" customWidth="1"/>
    <col min="9992" max="9992" width="22.375" style="2" customWidth="1"/>
    <col min="9993" max="9993" width="2.125" style="2" customWidth="1"/>
    <col min="9994" max="9994" width="0" style="2" hidden="1" customWidth="1"/>
    <col min="9995" max="9995" width="22.375" style="2" customWidth="1"/>
    <col min="9996" max="9996" width="2.125" style="2" customWidth="1"/>
    <col min="9997" max="9997" width="0" style="2" hidden="1" customWidth="1"/>
    <col min="9998" max="9998" width="22.375" style="2" customWidth="1"/>
    <col min="9999" max="9999" width="2.125" style="2" customWidth="1"/>
    <col min="10000" max="10000" width="0" style="2" hidden="1" customWidth="1"/>
    <col min="10001" max="10001" width="22.375" style="2" customWidth="1"/>
    <col min="10002" max="10002" width="2.125" style="2" customWidth="1"/>
    <col min="10003" max="10003" width="0" style="2" hidden="1" customWidth="1"/>
    <col min="10004" max="10004" width="24.75" style="2" customWidth="1"/>
    <col min="10005" max="10005" width="2.125" style="2" customWidth="1"/>
    <col min="10006" max="10006" width="0" style="2" hidden="1" customWidth="1"/>
    <col min="10007" max="10007" width="22.375" style="2" customWidth="1"/>
    <col min="10008" max="10008" width="2.125" style="2" customWidth="1"/>
    <col min="10009" max="10009" width="0" style="2" hidden="1" customWidth="1"/>
    <col min="10010" max="10010" width="22.375" style="2" customWidth="1"/>
    <col min="10011" max="10011" width="2.125" style="2" customWidth="1"/>
    <col min="10012" max="10012" width="0" style="2" hidden="1" customWidth="1"/>
    <col min="10013" max="10013" width="22.375" style="2" customWidth="1"/>
    <col min="10014" max="10014" width="2.125" style="2" customWidth="1"/>
    <col min="10015" max="10015" width="0" style="2" hidden="1" customWidth="1"/>
    <col min="10016" max="10016" width="22.375" style="2" customWidth="1"/>
    <col min="10017" max="10017" width="2.125" style="2" customWidth="1"/>
    <col min="10018" max="10018" width="0" style="2" hidden="1" customWidth="1"/>
    <col min="10019" max="10019" width="22.375" style="2" customWidth="1"/>
    <col min="10020" max="10020" width="2.125" style="2" customWidth="1"/>
    <col min="10021" max="10021" width="0" style="2" hidden="1" customWidth="1"/>
    <col min="10022" max="10022" width="22.375" style="2" customWidth="1"/>
    <col min="10023" max="10240" width="9" style="2"/>
    <col min="10241" max="10241" width="0.875" style="2" customWidth="1"/>
    <col min="10242" max="10242" width="2.25" style="2" customWidth="1"/>
    <col min="10243" max="10243" width="2.125" style="2" customWidth="1"/>
    <col min="10244" max="10244" width="0" style="2" hidden="1" customWidth="1"/>
    <col min="10245" max="10245" width="22.375" style="2" customWidth="1"/>
    <col min="10246" max="10246" width="2.125" style="2" customWidth="1"/>
    <col min="10247" max="10247" width="0" style="2" hidden="1" customWidth="1"/>
    <col min="10248" max="10248" width="22.375" style="2" customWidth="1"/>
    <col min="10249" max="10249" width="2.125" style="2" customWidth="1"/>
    <col min="10250" max="10250" width="0" style="2" hidden="1" customWidth="1"/>
    <col min="10251" max="10251" width="22.375" style="2" customWidth="1"/>
    <col min="10252" max="10252" width="2.125" style="2" customWidth="1"/>
    <col min="10253" max="10253" width="0" style="2" hidden="1" customWidth="1"/>
    <col min="10254" max="10254" width="22.375" style="2" customWidth="1"/>
    <col min="10255" max="10255" width="2.125" style="2" customWidth="1"/>
    <col min="10256" max="10256" width="0" style="2" hidden="1" customWidth="1"/>
    <col min="10257" max="10257" width="22.375" style="2" customWidth="1"/>
    <col min="10258" max="10258" width="2.125" style="2" customWidth="1"/>
    <col min="10259" max="10259" width="0" style="2" hidden="1" customWidth="1"/>
    <col min="10260" max="10260" width="24.75" style="2" customWidth="1"/>
    <col min="10261" max="10261" width="2.125" style="2" customWidth="1"/>
    <col min="10262" max="10262" width="0" style="2" hidden="1" customWidth="1"/>
    <col min="10263" max="10263" width="22.375" style="2" customWidth="1"/>
    <col min="10264" max="10264" width="2.125" style="2" customWidth="1"/>
    <col min="10265" max="10265" width="0" style="2" hidden="1" customWidth="1"/>
    <col min="10266" max="10266" width="22.375" style="2" customWidth="1"/>
    <col min="10267" max="10267" width="2.125" style="2" customWidth="1"/>
    <col min="10268" max="10268" width="0" style="2" hidden="1" customWidth="1"/>
    <col min="10269" max="10269" width="22.375" style="2" customWidth="1"/>
    <col min="10270" max="10270" width="2.125" style="2" customWidth="1"/>
    <col min="10271" max="10271" width="0" style="2" hidden="1" customWidth="1"/>
    <col min="10272" max="10272" width="22.375" style="2" customWidth="1"/>
    <col min="10273" max="10273" width="2.125" style="2" customWidth="1"/>
    <col min="10274" max="10274" width="0" style="2" hidden="1" customWidth="1"/>
    <col min="10275" max="10275" width="22.375" style="2" customWidth="1"/>
    <col min="10276" max="10276" width="2.125" style="2" customWidth="1"/>
    <col min="10277" max="10277" width="0" style="2" hidden="1" customWidth="1"/>
    <col min="10278" max="10278" width="22.375" style="2" customWidth="1"/>
    <col min="10279" max="10496" width="9" style="2"/>
    <col min="10497" max="10497" width="0.875" style="2" customWidth="1"/>
    <col min="10498" max="10498" width="2.25" style="2" customWidth="1"/>
    <col min="10499" max="10499" width="2.125" style="2" customWidth="1"/>
    <col min="10500" max="10500" width="0" style="2" hidden="1" customWidth="1"/>
    <col min="10501" max="10501" width="22.375" style="2" customWidth="1"/>
    <col min="10502" max="10502" width="2.125" style="2" customWidth="1"/>
    <col min="10503" max="10503" width="0" style="2" hidden="1" customWidth="1"/>
    <col min="10504" max="10504" width="22.375" style="2" customWidth="1"/>
    <col min="10505" max="10505" width="2.125" style="2" customWidth="1"/>
    <col min="10506" max="10506" width="0" style="2" hidden="1" customWidth="1"/>
    <col min="10507" max="10507" width="22.375" style="2" customWidth="1"/>
    <col min="10508" max="10508" width="2.125" style="2" customWidth="1"/>
    <col min="10509" max="10509" width="0" style="2" hidden="1" customWidth="1"/>
    <col min="10510" max="10510" width="22.375" style="2" customWidth="1"/>
    <col min="10511" max="10511" width="2.125" style="2" customWidth="1"/>
    <col min="10512" max="10512" width="0" style="2" hidden="1" customWidth="1"/>
    <col min="10513" max="10513" width="22.375" style="2" customWidth="1"/>
    <col min="10514" max="10514" width="2.125" style="2" customWidth="1"/>
    <col min="10515" max="10515" width="0" style="2" hidden="1" customWidth="1"/>
    <col min="10516" max="10516" width="24.75" style="2" customWidth="1"/>
    <col min="10517" max="10517" width="2.125" style="2" customWidth="1"/>
    <col min="10518" max="10518" width="0" style="2" hidden="1" customWidth="1"/>
    <col min="10519" max="10519" width="22.375" style="2" customWidth="1"/>
    <col min="10520" max="10520" width="2.125" style="2" customWidth="1"/>
    <col min="10521" max="10521" width="0" style="2" hidden="1" customWidth="1"/>
    <col min="10522" max="10522" width="22.375" style="2" customWidth="1"/>
    <col min="10523" max="10523" width="2.125" style="2" customWidth="1"/>
    <col min="10524" max="10524" width="0" style="2" hidden="1" customWidth="1"/>
    <col min="10525" max="10525" width="22.375" style="2" customWidth="1"/>
    <col min="10526" max="10526" width="2.125" style="2" customWidth="1"/>
    <col min="10527" max="10527" width="0" style="2" hidden="1" customWidth="1"/>
    <col min="10528" max="10528" width="22.375" style="2" customWidth="1"/>
    <col min="10529" max="10529" width="2.125" style="2" customWidth="1"/>
    <col min="10530" max="10530" width="0" style="2" hidden="1" customWidth="1"/>
    <col min="10531" max="10531" width="22.375" style="2" customWidth="1"/>
    <col min="10532" max="10532" width="2.125" style="2" customWidth="1"/>
    <col min="10533" max="10533" width="0" style="2" hidden="1" customWidth="1"/>
    <col min="10534" max="10534" width="22.375" style="2" customWidth="1"/>
    <col min="10535" max="10752" width="9" style="2"/>
    <col min="10753" max="10753" width="0.875" style="2" customWidth="1"/>
    <col min="10754" max="10754" width="2.25" style="2" customWidth="1"/>
    <col min="10755" max="10755" width="2.125" style="2" customWidth="1"/>
    <col min="10756" max="10756" width="0" style="2" hidden="1" customWidth="1"/>
    <col min="10757" max="10757" width="22.375" style="2" customWidth="1"/>
    <col min="10758" max="10758" width="2.125" style="2" customWidth="1"/>
    <col min="10759" max="10759" width="0" style="2" hidden="1" customWidth="1"/>
    <col min="10760" max="10760" width="22.375" style="2" customWidth="1"/>
    <col min="10761" max="10761" width="2.125" style="2" customWidth="1"/>
    <col min="10762" max="10762" width="0" style="2" hidden="1" customWidth="1"/>
    <col min="10763" max="10763" width="22.375" style="2" customWidth="1"/>
    <col min="10764" max="10764" width="2.125" style="2" customWidth="1"/>
    <col min="10765" max="10765" width="0" style="2" hidden="1" customWidth="1"/>
    <col min="10766" max="10766" width="22.375" style="2" customWidth="1"/>
    <col min="10767" max="10767" width="2.125" style="2" customWidth="1"/>
    <col min="10768" max="10768" width="0" style="2" hidden="1" customWidth="1"/>
    <col min="10769" max="10769" width="22.375" style="2" customWidth="1"/>
    <col min="10770" max="10770" width="2.125" style="2" customWidth="1"/>
    <col min="10771" max="10771" width="0" style="2" hidden="1" customWidth="1"/>
    <col min="10772" max="10772" width="24.75" style="2" customWidth="1"/>
    <col min="10773" max="10773" width="2.125" style="2" customWidth="1"/>
    <col min="10774" max="10774" width="0" style="2" hidden="1" customWidth="1"/>
    <col min="10775" max="10775" width="22.375" style="2" customWidth="1"/>
    <col min="10776" max="10776" width="2.125" style="2" customWidth="1"/>
    <col min="10777" max="10777" width="0" style="2" hidden="1" customWidth="1"/>
    <col min="10778" max="10778" width="22.375" style="2" customWidth="1"/>
    <col min="10779" max="10779" width="2.125" style="2" customWidth="1"/>
    <col min="10780" max="10780" width="0" style="2" hidden="1" customWidth="1"/>
    <col min="10781" max="10781" width="22.375" style="2" customWidth="1"/>
    <col min="10782" max="10782" width="2.125" style="2" customWidth="1"/>
    <col min="10783" max="10783" width="0" style="2" hidden="1" customWidth="1"/>
    <col min="10784" max="10784" width="22.375" style="2" customWidth="1"/>
    <col min="10785" max="10785" width="2.125" style="2" customWidth="1"/>
    <col min="10786" max="10786" width="0" style="2" hidden="1" customWidth="1"/>
    <col min="10787" max="10787" width="22.375" style="2" customWidth="1"/>
    <col min="10788" max="10788" width="2.125" style="2" customWidth="1"/>
    <col min="10789" max="10789" width="0" style="2" hidden="1" customWidth="1"/>
    <col min="10790" max="10790" width="22.375" style="2" customWidth="1"/>
    <col min="10791" max="11008" width="9" style="2"/>
    <col min="11009" max="11009" width="0.875" style="2" customWidth="1"/>
    <col min="11010" max="11010" width="2.25" style="2" customWidth="1"/>
    <col min="11011" max="11011" width="2.125" style="2" customWidth="1"/>
    <col min="11012" max="11012" width="0" style="2" hidden="1" customWidth="1"/>
    <col min="11013" max="11013" width="22.375" style="2" customWidth="1"/>
    <col min="11014" max="11014" width="2.125" style="2" customWidth="1"/>
    <col min="11015" max="11015" width="0" style="2" hidden="1" customWidth="1"/>
    <col min="11016" max="11016" width="22.375" style="2" customWidth="1"/>
    <col min="11017" max="11017" width="2.125" style="2" customWidth="1"/>
    <col min="11018" max="11018" width="0" style="2" hidden="1" customWidth="1"/>
    <col min="11019" max="11019" width="22.375" style="2" customWidth="1"/>
    <col min="11020" max="11020" width="2.125" style="2" customWidth="1"/>
    <col min="11021" max="11021" width="0" style="2" hidden="1" customWidth="1"/>
    <col min="11022" max="11022" width="22.375" style="2" customWidth="1"/>
    <col min="11023" max="11023" width="2.125" style="2" customWidth="1"/>
    <col min="11024" max="11024" width="0" style="2" hidden="1" customWidth="1"/>
    <col min="11025" max="11025" width="22.375" style="2" customWidth="1"/>
    <col min="11026" max="11026" width="2.125" style="2" customWidth="1"/>
    <col min="11027" max="11027" width="0" style="2" hidden="1" customWidth="1"/>
    <col min="11028" max="11028" width="24.75" style="2" customWidth="1"/>
    <col min="11029" max="11029" width="2.125" style="2" customWidth="1"/>
    <col min="11030" max="11030" width="0" style="2" hidden="1" customWidth="1"/>
    <col min="11031" max="11031" width="22.375" style="2" customWidth="1"/>
    <col min="11032" max="11032" width="2.125" style="2" customWidth="1"/>
    <col min="11033" max="11033" width="0" style="2" hidden="1" customWidth="1"/>
    <col min="11034" max="11034" width="22.375" style="2" customWidth="1"/>
    <col min="11035" max="11035" width="2.125" style="2" customWidth="1"/>
    <col min="11036" max="11036" width="0" style="2" hidden="1" customWidth="1"/>
    <col min="11037" max="11037" width="22.375" style="2" customWidth="1"/>
    <col min="11038" max="11038" width="2.125" style="2" customWidth="1"/>
    <col min="11039" max="11039" width="0" style="2" hidden="1" customWidth="1"/>
    <col min="11040" max="11040" width="22.375" style="2" customWidth="1"/>
    <col min="11041" max="11041" width="2.125" style="2" customWidth="1"/>
    <col min="11042" max="11042" width="0" style="2" hidden="1" customWidth="1"/>
    <col min="11043" max="11043" width="22.375" style="2" customWidth="1"/>
    <col min="11044" max="11044" width="2.125" style="2" customWidth="1"/>
    <col min="11045" max="11045" width="0" style="2" hidden="1" customWidth="1"/>
    <col min="11046" max="11046" width="22.375" style="2" customWidth="1"/>
    <col min="11047" max="11264" width="9" style="2"/>
    <col min="11265" max="11265" width="0.875" style="2" customWidth="1"/>
    <col min="11266" max="11266" width="2.25" style="2" customWidth="1"/>
    <col min="11267" max="11267" width="2.125" style="2" customWidth="1"/>
    <col min="11268" max="11268" width="0" style="2" hidden="1" customWidth="1"/>
    <col min="11269" max="11269" width="22.375" style="2" customWidth="1"/>
    <col min="11270" max="11270" width="2.125" style="2" customWidth="1"/>
    <col min="11271" max="11271" width="0" style="2" hidden="1" customWidth="1"/>
    <col min="11272" max="11272" width="22.375" style="2" customWidth="1"/>
    <col min="11273" max="11273" width="2.125" style="2" customWidth="1"/>
    <col min="11274" max="11274" width="0" style="2" hidden="1" customWidth="1"/>
    <col min="11275" max="11275" width="22.375" style="2" customWidth="1"/>
    <col min="11276" max="11276" width="2.125" style="2" customWidth="1"/>
    <col min="11277" max="11277" width="0" style="2" hidden="1" customWidth="1"/>
    <col min="11278" max="11278" width="22.375" style="2" customWidth="1"/>
    <col min="11279" max="11279" width="2.125" style="2" customWidth="1"/>
    <col min="11280" max="11280" width="0" style="2" hidden="1" customWidth="1"/>
    <col min="11281" max="11281" width="22.375" style="2" customWidth="1"/>
    <col min="11282" max="11282" width="2.125" style="2" customWidth="1"/>
    <col min="11283" max="11283" width="0" style="2" hidden="1" customWidth="1"/>
    <col min="11284" max="11284" width="24.75" style="2" customWidth="1"/>
    <col min="11285" max="11285" width="2.125" style="2" customWidth="1"/>
    <col min="11286" max="11286" width="0" style="2" hidden="1" customWidth="1"/>
    <col min="11287" max="11287" width="22.375" style="2" customWidth="1"/>
    <col min="11288" max="11288" width="2.125" style="2" customWidth="1"/>
    <col min="11289" max="11289" width="0" style="2" hidden="1" customWidth="1"/>
    <col min="11290" max="11290" width="22.375" style="2" customWidth="1"/>
    <col min="11291" max="11291" width="2.125" style="2" customWidth="1"/>
    <col min="11292" max="11292" width="0" style="2" hidden="1" customWidth="1"/>
    <col min="11293" max="11293" width="22.375" style="2" customWidth="1"/>
    <col min="11294" max="11294" width="2.125" style="2" customWidth="1"/>
    <col min="11295" max="11295" width="0" style="2" hidden="1" customWidth="1"/>
    <col min="11296" max="11296" width="22.375" style="2" customWidth="1"/>
    <col min="11297" max="11297" width="2.125" style="2" customWidth="1"/>
    <col min="11298" max="11298" width="0" style="2" hidden="1" customWidth="1"/>
    <col min="11299" max="11299" width="22.375" style="2" customWidth="1"/>
    <col min="11300" max="11300" width="2.125" style="2" customWidth="1"/>
    <col min="11301" max="11301" width="0" style="2" hidden="1" customWidth="1"/>
    <col min="11302" max="11302" width="22.375" style="2" customWidth="1"/>
    <col min="11303" max="11520" width="9" style="2"/>
    <col min="11521" max="11521" width="0.875" style="2" customWidth="1"/>
    <col min="11522" max="11522" width="2.25" style="2" customWidth="1"/>
    <col min="11523" max="11523" width="2.125" style="2" customWidth="1"/>
    <col min="11524" max="11524" width="0" style="2" hidden="1" customWidth="1"/>
    <col min="11525" max="11525" width="22.375" style="2" customWidth="1"/>
    <col min="11526" max="11526" width="2.125" style="2" customWidth="1"/>
    <col min="11527" max="11527" width="0" style="2" hidden="1" customWidth="1"/>
    <col min="11528" max="11528" width="22.375" style="2" customWidth="1"/>
    <col min="11529" max="11529" width="2.125" style="2" customWidth="1"/>
    <col min="11530" max="11530" width="0" style="2" hidden="1" customWidth="1"/>
    <col min="11531" max="11531" width="22.375" style="2" customWidth="1"/>
    <col min="11532" max="11532" width="2.125" style="2" customWidth="1"/>
    <col min="11533" max="11533" width="0" style="2" hidden="1" customWidth="1"/>
    <col min="11534" max="11534" width="22.375" style="2" customWidth="1"/>
    <col min="11535" max="11535" width="2.125" style="2" customWidth="1"/>
    <col min="11536" max="11536" width="0" style="2" hidden="1" customWidth="1"/>
    <col min="11537" max="11537" width="22.375" style="2" customWidth="1"/>
    <col min="11538" max="11538" width="2.125" style="2" customWidth="1"/>
    <col min="11539" max="11539" width="0" style="2" hidden="1" customWidth="1"/>
    <col min="11540" max="11540" width="24.75" style="2" customWidth="1"/>
    <col min="11541" max="11541" width="2.125" style="2" customWidth="1"/>
    <col min="11542" max="11542" width="0" style="2" hidden="1" customWidth="1"/>
    <col min="11543" max="11543" width="22.375" style="2" customWidth="1"/>
    <col min="11544" max="11544" width="2.125" style="2" customWidth="1"/>
    <col min="11545" max="11545" width="0" style="2" hidden="1" customWidth="1"/>
    <col min="11546" max="11546" width="22.375" style="2" customWidth="1"/>
    <col min="11547" max="11547" width="2.125" style="2" customWidth="1"/>
    <col min="11548" max="11548" width="0" style="2" hidden="1" customWidth="1"/>
    <col min="11549" max="11549" width="22.375" style="2" customWidth="1"/>
    <col min="11550" max="11550" width="2.125" style="2" customWidth="1"/>
    <col min="11551" max="11551" width="0" style="2" hidden="1" customWidth="1"/>
    <col min="11552" max="11552" width="22.375" style="2" customWidth="1"/>
    <col min="11553" max="11553" width="2.125" style="2" customWidth="1"/>
    <col min="11554" max="11554" width="0" style="2" hidden="1" customWidth="1"/>
    <col min="11555" max="11555" width="22.375" style="2" customWidth="1"/>
    <col min="11556" max="11556" width="2.125" style="2" customWidth="1"/>
    <col min="11557" max="11557" width="0" style="2" hidden="1" customWidth="1"/>
    <col min="11558" max="11558" width="22.375" style="2" customWidth="1"/>
    <col min="11559" max="11776" width="9" style="2"/>
    <col min="11777" max="11777" width="0.875" style="2" customWidth="1"/>
    <col min="11778" max="11778" width="2.25" style="2" customWidth="1"/>
    <col min="11779" max="11779" width="2.125" style="2" customWidth="1"/>
    <col min="11780" max="11780" width="0" style="2" hidden="1" customWidth="1"/>
    <col min="11781" max="11781" width="22.375" style="2" customWidth="1"/>
    <col min="11782" max="11782" width="2.125" style="2" customWidth="1"/>
    <col min="11783" max="11783" width="0" style="2" hidden="1" customWidth="1"/>
    <col min="11784" max="11784" width="22.375" style="2" customWidth="1"/>
    <col min="11785" max="11785" width="2.125" style="2" customWidth="1"/>
    <col min="11786" max="11786" width="0" style="2" hidden="1" customWidth="1"/>
    <col min="11787" max="11787" width="22.375" style="2" customWidth="1"/>
    <col min="11788" max="11788" width="2.125" style="2" customWidth="1"/>
    <col min="11789" max="11789" width="0" style="2" hidden="1" customWidth="1"/>
    <col min="11790" max="11790" width="22.375" style="2" customWidth="1"/>
    <col min="11791" max="11791" width="2.125" style="2" customWidth="1"/>
    <col min="11792" max="11792" width="0" style="2" hidden="1" customWidth="1"/>
    <col min="11793" max="11793" width="22.375" style="2" customWidth="1"/>
    <col min="11794" max="11794" width="2.125" style="2" customWidth="1"/>
    <col min="11795" max="11795" width="0" style="2" hidden="1" customWidth="1"/>
    <col min="11796" max="11796" width="24.75" style="2" customWidth="1"/>
    <col min="11797" max="11797" width="2.125" style="2" customWidth="1"/>
    <col min="11798" max="11798" width="0" style="2" hidden="1" customWidth="1"/>
    <col min="11799" max="11799" width="22.375" style="2" customWidth="1"/>
    <col min="11800" max="11800" width="2.125" style="2" customWidth="1"/>
    <col min="11801" max="11801" width="0" style="2" hidden="1" customWidth="1"/>
    <col min="11802" max="11802" width="22.375" style="2" customWidth="1"/>
    <col min="11803" max="11803" width="2.125" style="2" customWidth="1"/>
    <col min="11804" max="11804" width="0" style="2" hidden="1" customWidth="1"/>
    <col min="11805" max="11805" width="22.375" style="2" customWidth="1"/>
    <col min="11806" max="11806" width="2.125" style="2" customWidth="1"/>
    <col min="11807" max="11807" width="0" style="2" hidden="1" customWidth="1"/>
    <col min="11808" max="11808" width="22.375" style="2" customWidth="1"/>
    <col min="11809" max="11809" width="2.125" style="2" customWidth="1"/>
    <col min="11810" max="11810" width="0" style="2" hidden="1" customWidth="1"/>
    <col min="11811" max="11811" width="22.375" style="2" customWidth="1"/>
    <col min="11812" max="11812" width="2.125" style="2" customWidth="1"/>
    <col min="11813" max="11813" width="0" style="2" hidden="1" customWidth="1"/>
    <col min="11814" max="11814" width="22.375" style="2" customWidth="1"/>
    <col min="11815" max="12032" width="9" style="2"/>
    <col min="12033" max="12033" width="0.875" style="2" customWidth="1"/>
    <col min="12034" max="12034" width="2.25" style="2" customWidth="1"/>
    <col min="12035" max="12035" width="2.125" style="2" customWidth="1"/>
    <col min="12036" max="12036" width="0" style="2" hidden="1" customWidth="1"/>
    <col min="12037" max="12037" width="22.375" style="2" customWidth="1"/>
    <col min="12038" max="12038" width="2.125" style="2" customWidth="1"/>
    <col min="12039" max="12039" width="0" style="2" hidden="1" customWidth="1"/>
    <col min="12040" max="12040" width="22.375" style="2" customWidth="1"/>
    <col min="12041" max="12041" width="2.125" style="2" customWidth="1"/>
    <col min="12042" max="12042" width="0" style="2" hidden="1" customWidth="1"/>
    <col min="12043" max="12043" width="22.375" style="2" customWidth="1"/>
    <col min="12044" max="12044" width="2.125" style="2" customWidth="1"/>
    <col min="12045" max="12045" width="0" style="2" hidden="1" customWidth="1"/>
    <col min="12046" max="12046" width="22.375" style="2" customWidth="1"/>
    <col min="12047" max="12047" width="2.125" style="2" customWidth="1"/>
    <col min="12048" max="12048" width="0" style="2" hidden="1" customWidth="1"/>
    <col min="12049" max="12049" width="22.375" style="2" customWidth="1"/>
    <col min="12050" max="12050" width="2.125" style="2" customWidth="1"/>
    <col min="12051" max="12051" width="0" style="2" hidden="1" customWidth="1"/>
    <col min="12052" max="12052" width="24.75" style="2" customWidth="1"/>
    <col min="12053" max="12053" width="2.125" style="2" customWidth="1"/>
    <col min="12054" max="12054" width="0" style="2" hidden="1" customWidth="1"/>
    <col min="12055" max="12055" width="22.375" style="2" customWidth="1"/>
    <col min="12056" max="12056" width="2.125" style="2" customWidth="1"/>
    <col min="12057" max="12057" width="0" style="2" hidden="1" customWidth="1"/>
    <col min="12058" max="12058" width="22.375" style="2" customWidth="1"/>
    <col min="12059" max="12059" width="2.125" style="2" customWidth="1"/>
    <col min="12060" max="12060" width="0" style="2" hidden="1" customWidth="1"/>
    <col min="12061" max="12061" width="22.375" style="2" customWidth="1"/>
    <col min="12062" max="12062" width="2.125" style="2" customWidth="1"/>
    <col min="12063" max="12063" width="0" style="2" hidden="1" customWidth="1"/>
    <col min="12064" max="12064" width="22.375" style="2" customWidth="1"/>
    <col min="12065" max="12065" width="2.125" style="2" customWidth="1"/>
    <col min="12066" max="12066" width="0" style="2" hidden="1" customWidth="1"/>
    <col min="12067" max="12067" width="22.375" style="2" customWidth="1"/>
    <col min="12068" max="12068" width="2.125" style="2" customWidth="1"/>
    <col min="12069" max="12069" width="0" style="2" hidden="1" customWidth="1"/>
    <col min="12070" max="12070" width="22.375" style="2" customWidth="1"/>
    <col min="12071" max="12288" width="9" style="2"/>
    <col min="12289" max="12289" width="0.875" style="2" customWidth="1"/>
    <col min="12290" max="12290" width="2.25" style="2" customWidth="1"/>
    <col min="12291" max="12291" width="2.125" style="2" customWidth="1"/>
    <col min="12292" max="12292" width="0" style="2" hidden="1" customWidth="1"/>
    <col min="12293" max="12293" width="22.375" style="2" customWidth="1"/>
    <col min="12294" max="12294" width="2.125" style="2" customWidth="1"/>
    <col min="12295" max="12295" width="0" style="2" hidden="1" customWidth="1"/>
    <col min="12296" max="12296" width="22.375" style="2" customWidth="1"/>
    <col min="12297" max="12297" width="2.125" style="2" customWidth="1"/>
    <col min="12298" max="12298" width="0" style="2" hidden="1" customWidth="1"/>
    <col min="12299" max="12299" width="22.375" style="2" customWidth="1"/>
    <col min="12300" max="12300" width="2.125" style="2" customWidth="1"/>
    <col min="12301" max="12301" width="0" style="2" hidden="1" customWidth="1"/>
    <col min="12302" max="12302" width="22.375" style="2" customWidth="1"/>
    <col min="12303" max="12303" width="2.125" style="2" customWidth="1"/>
    <col min="12304" max="12304" width="0" style="2" hidden="1" customWidth="1"/>
    <col min="12305" max="12305" width="22.375" style="2" customWidth="1"/>
    <col min="12306" max="12306" width="2.125" style="2" customWidth="1"/>
    <col min="12307" max="12307" width="0" style="2" hidden="1" customWidth="1"/>
    <col min="12308" max="12308" width="24.75" style="2" customWidth="1"/>
    <col min="12309" max="12309" width="2.125" style="2" customWidth="1"/>
    <col min="12310" max="12310" width="0" style="2" hidden="1" customWidth="1"/>
    <col min="12311" max="12311" width="22.375" style="2" customWidth="1"/>
    <col min="12312" max="12312" width="2.125" style="2" customWidth="1"/>
    <col min="12313" max="12313" width="0" style="2" hidden="1" customWidth="1"/>
    <col min="12314" max="12314" width="22.375" style="2" customWidth="1"/>
    <col min="12315" max="12315" width="2.125" style="2" customWidth="1"/>
    <col min="12316" max="12316" width="0" style="2" hidden="1" customWidth="1"/>
    <col min="12317" max="12317" width="22.375" style="2" customWidth="1"/>
    <col min="12318" max="12318" width="2.125" style="2" customWidth="1"/>
    <col min="12319" max="12319" width="0" style="2" hidden="1" customWidth="1"/>
    <col min="12320" max="12320" width="22.375" style="2" customWidth="1"/>
    <col min="12321" max="12321" width="2.125" style="2" customWidth="1"/>
    <col min="12322" max="12322" width="0" style="2" hidden="1" customWidth="1"/>
    <col min="12323" max="12323" width="22.375" style="2" customWidth="1"/>
    <col min="12324" max="12324" width="2.125" style="2" customWidth="1"/>
    <col min="12325" max="12325" width="0" style="2" hidden="1" customWidth="1"/>
    <col min="12326" max="12326" width="22.375" style="2" customWidth="1"/>
    <col min="12327" max="12544" width="9" style="2"/>
    <col min="12545" max="12545" width="0.875" style="2" customWidth="1"/>
    <col min="12546" max="12546" width="2.25" style="2" customWidth="1"/>
    <col min="12547" max="12547" width="2.125" style="2" customWidth="1"/>
    <col min="12548" max="12548" width="0" style="2" hidden="1" customWidth="1"/>
    <col min="12549" max="12549" width="22.375" style="2" customWidth="1"/>
    <col min="12550" max="12550" width="2.125" style="2" customWidth="1"/>
    <col min="12551" max="12551" width="0" style="2" hidden="1" customWidth="1"/>
    <col min="12552" max="12552" width="22.375" style="2" customWidth="1"/>
    <col min="12553" max="12553" width="2.125" style="2" customWidth="1"/>
    <col min="12554" max="12554" width="0" style="2" hidden="1" customWidth="1"/>
    <col min="12555" max="12555" width="22.375" style="2" customWidth="1"/>
    <col min="12556" max="12556" width="2.125" style="2" customWidth="1"/>
    <col min="12557" max="12557" width="0" style="2" hidden="1" customWidth="1"/>
    <col min="12558" max="12558" width="22.375" style="2" customWidth="1"/>
    <col min="12559" max="12559" width="2.125" style="2" customWidth="1"/>
    <col min="12560" max="12560" width="0" style="2" hidden="1" customWidth="1"/>
    <col min="12561" max="12561" width="22.375" style="2" customWidth="1"/>
    <col min="12562" max="12562" width="2.125" style="2" customWidth="1"/>
    <col min="12563" max="12563" width="0" style="2" hidden="1" customWidth="1"/>
    <col min="12564" max="12564" width="24.75" style="2" customWidth="1"/>
    <col min="12565" max="12565" width="2.125" style="2" customWidth="1"/>
    <col min="12566" max="12566" width="0" style="2" hidden="1" customWidth="1"/>
    <col min="12567" max="12567" width="22.375" style="2" customWidth="1"/>
    <col min="12568" max="12568" width="2.125" style="2" customWidth="1"/>
    <col min="12569" max="12569" width="0" style="2" hidden="1" customWidth="1"/>
    <col min="12570" max="12570" width="22.375" style="2" customWidth="1"/>
    <col min="12571" max="12571" width="2.125" style="2" customWidth="1"/>
    <col min="12572" max="12572" width="0" style="2" hidden="1" customWidth="1"/>
    <col min="12573" max="12573" width="22.375" style="2" customWidth="1"/>
    <col min="12574" max="12574" width="2.125" style="2" customWidth="1"/>
    <col min="12575" max="12575" width="0" style="2" hidden="1" customWidth="1"/>
    <col min="12576" max="12576" width="22.375" style="2" customWidth="1"/>
    <col min="12577" max="12577" width="2.125" style="2" customWidth="1"/>
    <col min="12578" max="12578" width="0" style="2" hidden="1" customWidth="1"/>
    <col min="12579" max="12579" width="22.375" style="2" customWidth="1"/>
    <col min="12580" max="12580" width="2.125" style="2" customWidth="1"/>
    <col min="12581" max="12581" width="0" style="2" hidden="1" customWidth="1"/>
    <col min="12582" max="12582" width="22.375" style="2" customWidth="1"/>
    <col min="12583" max="12800" width="9" style="2"/>
    <col min="12801" max="12801" width="0.875" style="2" customWidth="1"/>
    <col min="12802" max="12802" width="2.25" style="2" customWidth="1"/>
    <col min="12803" max="12803" width="2.125" style="2" customWidth="1"/>
    <col min="12804" max="12804" width="0" style="2" hidden="1" customWidth="1"/>
    <col min="12805" max="12805" width="22.375" style="2" customWidth="1"/>
    <col min="12806" max="12806" width="2.125" style="2" customWidth="1"/>
    <col min="12807" max="12807" width="0" style="2" hidden="1" customWidth="1"/>
    <col min="12808" max="12808" width="22.375" style="2" customWidth="1"/>
    <col min="12809" max="12809" width="2.125" style="2" customWidth="1"/>
    <col min="12810" max="12810" width="0" style="2" hidden="1" customWidth="1"/>
    <col min="12811" max="12811" width="22.375" style="2" customWidth="1"/>
    <col min="12812" max="12812" width="2.125" style="2" customWidth="1"/>
    <col min="12813" max="12813" width="0" style="2" hidden="1" customWidth="1"/>
    <col min="12814" max="12814" width="22.375" style="2" customWidth="1"/>
    <col min="12815" max="12815" width="2.125" style="2" customWidth="1"/>
    <col min="12816" max="12816" width="0" style="2" hidden="1" customWidth="1"/>
    <col min="12817" max="12817" width="22.375" style="2" customWidth="1"/>
    <col min="12818" max="12818" width="2.125" style="2" customWidth="1"/>
    <col min="12819" max="12819" width="0" style="2" hidden="1" customWidth="1"/>
    <col min="12820" max="12820" width="24.75" style="2" customWidth="1"/>
    <col min="12821" max="12821" width="2.125" style="2" customWidth="1"/>
    <col min="12822" max="12822" width="0" style="2" hidden="1" customWidth="1"/>
    <col min="12823" max="12823" width="22.375" style="2" customWidth="1"/>
    <col min="12824" max="12824" width="2.125" style="2" customWidth="1"/>
    <col min="12825" max="12825" width="0" style="2" hidden="1" customWidth="1"/>
    <col min="12826" max="12826" width="22.375" style="2" customWidth="1"/>
    <col min="12827" max="12827" width="2.125" style="2" customWidth="1"/>
    <col min="12828" max="12828" width="0" style="2" hidden="1" customWidth="1"/>
    <col min="12829" max="12829" width="22.375" style="2" customWidth="1"/>
    <col min="12830" max="12830" width="2.125" style="2" customWidth="1"/>
    <col min="12831" max="12831" width="0" style="2" hidden="1" customWidth="1"/>
    <col min="12832" max="12832" width="22.375" style="2" customWidth="1"/>
    <col min="12833" max="12833" width="2.125" style="2" customWidth="1"/>
    <col min="12834" max="12834" width="0" style="2" hidden="1" customWidth="1"/>
    <col min="12835" max="12835" width="22.375" style="2" customWidth="1"/>
    <col min="12836" max="12836" width="2.125" style="2" customWidth="1"/>
    <col min="12837" max="12837" width="0" style="2" hidden="1" customWidth="1"/>
    <col min="12838" max="12838" width="22.375" style="2" customWidth="1"/>
    <col min="12839" max="13056" width="9" style="2"/>
    <col min="13057" max="13057" width="0.875" style="2" customWidth="1"/>
    <col min="13058" max="13058" width="2.25" style="2" customWidth="1"/>
    <col min="13059" max="13059" width="2.125" style="2" customWidth="1"/>
    <col min="13060" max="13060" width="0" style="2" hidden="1" customWidth="1"/>
    <col min="13061" max="13061" width="22.375" style="2" customWidth="1"/>
    <col min="13062" max="13062" width="2.125" style="2" customWidth="1"/>
    <col min="13063" max="13063" width="0" style="2" hidden="1" customWidth="1"/>
    <col min="13064" max="13064" width="22.375" style="2" customWidth="1"/>
    <col min="13065" max="13065" width="2.125" style="2" customWidth="1"/>
    <col min="13066" max="13066" width="0" style="2" hidden="1" customWidth="1"/>
    <col min="13067" max="13067" width="22.375" style="2" customWidth="1"/>
    <col min="13068" max="13068" width="2.125" style="2" customWidth="1"/>
    <col min="13069" max="13069" width="0" style="2" hidden="1" customWidth="1"/>
    <col min="13070" max="13070" width="22.375" style="2" customWidth="1"/>
    <col min="13071" max="13071" width="2.125" style="2" customWidth="1"/>
    <col min="13072" max="13072" width="0" style="2" hidden="1" customWidth="1"/>
    <col min="13073" max="13073" width="22.375" style="2" customWidth="1"/>
    <col min="13074" max="13074" width="2.125" style="2" customWidth="1"/>
    <col min="13075" max="13075" width="0" style="2" hidden="1" customWidth="1"/>
    <col min="13076" max="13076" width="24.75" style="2" customWidth="1"/>
    <col min="13077" max="13077" width="2.125" style="2" customWidth="1"/>
    <col min="13078" max="13078" width="0" style="2" hidden="1" customWidth="1"/>
    <col min="13079" max="13079" width="22.375" style="2" customWidth="1"/>
    <col min="13080" max="13080" width="2.125" style="2" customWidth="1"/>
    <col min="13081" max="13081" width="0" style="2" hidden="1" customWidth="1"/>
    <col min="13082" max="13082" width="22.375" style="2" customWidth="1"/>
    <col min="13083" max="13083" width="2.125" style="2" customWidth="1"/>
    <col min="13084" max="13084" width="0" style="2" hidden="1" customWidth="1"/>
    <col min="13085" max="13085" width="22.375" style="2" customWidth="1"/>
    <col min="13086" max="13086" width="2.125" style="2" customWidth="1"/>
    <col min="13087" max="13087" width="0" style="2" hidden="1" customWidth="1"/>
    <col min="13088" max="13088" width="22.375" style="2" customWidth="1"/>
    <col min="13089" max="13089" width="2.125" style="2" customWidth="1"/>
    <col min="13090" max="13090" width="0" style="2" hidden="1" customWidth="1"/>
    <col min="13091" max="13091" width="22.375" style="2" customWidth="1"/>
    <col min="13092" max="13092" width="2.125" style="2" customWidth="1"/>
    <col min="13093" max="13093" width="0" style="2" hidden="1" customWidth="1"/>
    <col min="13094" max="13094" width="22.375" style="2" customWidth="1"/>
    <col min="13095" max="13312" width="9" style="2"/>
    <col min="13313" max="13313" width="0.875" style="2" customWidth="1"/>
    <col min="13314" max="13314" width="2.25" style="2" customWidth="1"/>
    <col min="13315" max="13315" width="2.125" style="2" customWidth="1"/>
    <col min="13316" max="13316" width="0" style="2" hidden="1" customWidth="1"/>
    <col min="13317" max="13317" width="22.375" style="2" customWidth="1"/>
    <col min="13318" max="13318" width="2.125" style="2" customWidth="1"/>
    <col min="13319" max="13319" width="0" style="2" hidden="1" customWidth="1"/>
    <col min="13320" max="13320" width="22.375" style="2" customWidth="1"/>
    <col min="13321" max="13321" width="2.125" style="2" customWidth="1"/>
    <col min="13322" max="13322" width="0" style="2" hidden="1" customWidth="1"/>
    <col min="13323" max="13323" width="22.375" style="2" customWidth="1"/>
    <col min="13324" max="13324" width="2.125" style="2" customWidth="1"/>
    <col min="13325" max="13325" width="0" style="2" hidden="1" customWidth="1"/>
    <col min="13326" max="13326" width="22.375" style="2" customWidth="1"/>
    <col min="13327" max="13327" width="2.125" style="2" customWidth="1"/>
    <col min="13328" max="13328" width="0" style="2" hidden="1" customWidth="1"/>
    <col min="13329" max="13329" width="22.375" style="2" customWidth="1"/>
    <col min="13330" max="13330" width="2.125" style="2" customWidth="1"/>
    <col min="13331" max="13331" width="0" style="2" hidden="1" customWidth="1"/>
    <col min="13332" max="13332" width="24.75" style="2" customWidth="1"/>
    <col min="13333" max="13333" width="2.125" style="2" customWidth="1"/>
    <col min="13334" max="13334" width="0" style="2" hidden="1" customWidth="1"/>
    <col min="13335" max="13335" width="22.375" style="2" customWidth="1"/>
    <col min="13336" max="13336" width="2.125" style="2" customWidth="1"/>
    <col min="13337" max="13337" width="0" style="2" hidden="1" customWidth="1"/>
    <col min="13338" max="13338" width="22.375" style="2" customWidth="1"/>
    <col min="13339" max="13339" width="2.125" style="2" customWidth="1"/>
    <col min="13340" max="13340" width="0" style="2" hidden="1" customWidth="1"/>
    <col min="13341" max="13341" width="22.375" style="2" customWidth="1"/>
    <col min="13342" max="13342" width="2.125" style="2" customWidth="1"/>
    <col min="13343" max="13343" width="0" style="2" hidden="1" customWidth="1"/>
    <col min="13344" max="13344" width="22.375" style="2" customWidth="1"/>
    <col min="13345" max="13345" width="2.125" style="2" customWidth="1"/>
    <col min="13346" max="13346" width="0" style="2" hidden="1" customWidth="1"/>
    <col min="13347" max="13347" width="22.375" style="2" customWidth="1"/>
    <col min="13348" max="13348" width="2.125" style="2" customWidth="1"/>
    <col min="13349" max="13349" width="0" style="2" hidden="1" customWidth="1"/>
    <col min="13350" max="13350" width="22.375" style="2" customWidth="1"/>
    <col min="13351" max="13568" width="9" style="2"/>
    <col min="13569" max="13569" width="0.875" style="2" customWidth="1"/>
    <col min="13570" max="13570" width="2.25" style="2" customWidth="1"/>
    <col min="13571" max="13571" width="2.125" style="2" customWidth="1"/>
    <col min="13572" max="13572" width="0" style="2" hidden="1" customWidth="1"/>
    <col min="13573" max="13573" width="22.375" style="2" customWidth="1"/>
    <col min="13574" max="13574" width="2.125" style="2" customWidth="1"/>
    <col min="13575" max="13575" width="0" style="2" hidden="1" customWidth="1"/>
    <col min="13576" max="13576" width="22.375" style="2" customWidth="1"/>
    <col min="13577" max="13577" width="2.125" style="2" customWidth="1"/>
    <col min="13578" max="13578" width="0" style="2" hidden="1" customWidth="1"/>
    <col min="13579" max="13579" width="22.375" style="2" customWidth="1"/>
    <col min="13580" max="13580" width="2.125" style="2" customWidth="1"/>
    <col min="13581" max="13581" width="0" style="2" hidden="1" customWidth="1"/>
    <col min="13582" max="13582" width="22.375" style="2" customWidth="1"/>
    <col min="13583" max="13583" width="2.125" style="2" customWidth="1"/>
    <col min="13584" max="13584" width="0" style="2" hidden="1" customWidth="1"/>
    <col min="13585" max="13585" width="22.375" style="2" customWidth="1"/>
    <col min="13586" max="13586" width="2.125" style="2" customWidth="1"/>
    <col min="13587" max="13587" width="0" style="2" hidden="1" customWidth="1"/>
    <col min="13588" max="13588" width="24.75" style="2" customWidth="1"/>
    <col min="13589" max="13589" width="2.125" style="2" customWidth="1"/>
    <col min="13590" max="13590" width="0" style="2" hidden="1" customWidth="1"/>
    <col min="13591" max="13591" width="22.375" style="2" customWidth="1"/>
    <col min="13592" max="13592" width="2.125" style="2" customWidth="1"/>
    <col min="13593" max="13593" width="0" style="2" hidden="1" customWidth="1"/>
    <col min="13594" max="13594" width="22.375" style="2" customWidth="1"/>
    <col min="13595" max="13595" width="2.125" style="2" customWidth="1"/>
    <col min="13596" max="13596" width="0" style="2" hidden="1" customWidth="1"/>
    <col min="13597" max="13597" width="22.375" style="2" customWidth="1"/>
    <col min="13598" max="13598" width="2.125" style="2" customWidth="1"/>
    <col min="13599" max="13599" width="0" style="2" hidden="1" customWidth="1"/>
    <col min="13600" max="13600" width="22.375" style="2" customWidth="1"/>
    <col min="13601" max="13601" width="2.125" style="2" customWidth="1"/>
    <col min="13602" max="13602" width="0" style="2" hidden="1" customWidth="1"/>
    <col min="13603" max="13603" width="22.375" style="2" customWidth="1"/>
    <col min="13604" max="13604" width="2.125" style="2" customWidth="1"/>
    <col min="13605" max="13605" width="0" style="2" hidden="1" customWidth="1"/>
    <col min="13606" max="13606" width="22.375" style="2" customWidth="1"/>
    <col min="13607" max="13824" width="9" style="2"/>
    <col min="13825" max="13825" width="0.875" style="2" customWidth="1"/>
    <col min="13826" max="13826" width="2.25" style="2" customWidth="1"/>
    <col min="13827" max="13827" width="2.125" style="2" customWidth="1"/>
    <col min="13828" max="13828" width="0" style="2" hidden="1" customWidth="1"/>
    <col min="13829" max="13829" width="22.375" style="2" customWidth="1"/>
    <col min="13830" max="13830" width="2.125" style="2" customWidth="1"/>
    <col min="13831" max="13831" width="0" style="2" hidden="1" customWidth="1"/>
    <col min="13832" max="13832" width="22.375" style="2" customWidth="1"/>
    <col min="13833" max="13833" width="2.125" style="2" customWidth="1"/>
    <col min="13834" max="13834" width="0" style="2" hidden="1" customWidth="1"/>
    <col min="13835" max="13835" width="22.375" style="2" customWidth="1"/>
    <col min="13836" max="13836" width="2.125" style="2" customWidth="1"/>
    <col min="13837" max="13837" width="0" style="2" hidden="1" customWidth="1"/>
    <col min="13838" max="13838" width="22.375" style="2" customWidth="1"/>
    <col min="13839" max="13839" width="2.125" style="2" customWidth="1"/>
    <col min="13840" max="13840" width="0" style="2" hidden="1" customWidth="1"/>
    <col min="13841" max="13841" width="22.375" style="2" customWidth="1"/>
    <col min="13842" max="13842" width="2.125" style="2" customWidth="1"/>
    <col min="13843" max="13843" width="0" style="2" hidden="1" customWidth="1"/>
    <col min="13844" max="13844" width="24.75" style="2" customWidth="1"/>
    <col min="13845" max="13845" width="2.125" style="2" customWidth="1"/>
    <col min="13846" max="13846" width="0" style="2" hidden="1" customWidth="1"/>
    <col min="13847" max="13847" width="22.375" style="2" customWidth="1"/>
    <col min="13848" max="13848" width="2.125" style="2" customWidth="1"/>
    <col min="13849" max="13849" width="0" style="2" hidden="1" customWidth="1"/>
    <col min="13850" max="13850" width="22.375" style="2" customWidth="1"/>
    <col min="13851" max="13851" width="2.125" style="2" customWidth="1"/>
    <col min="13852" max="13852" width="0" style="2" hidden="1" customWidth="1"/>
    <col min="13853" max="13853" width="22.375" style="2" customWidth="1"/>
    <col min="13854" max="13854" width="2.125" style="2" customWidth="1"/>
    <col min="13855" max="13855" width="0" style="2" hidden="1" customWidth="1"/>
    <col min="13856" max="13856" width="22.375" style="2" customWidth="1"/>
    <col min="13857" max="13857" width="2.125" style="2" customWidth="1"/>
    <col min="13858" max="13858" width="0" style="2" hidden="1" customWidth="1"/>
    <col min="13859" max="13859" width="22.375" style="2" customWidth="1"/>
    <col min="13860" max="13860" width="2.125" style="2" customWidth="1"/>
    <col min="13861" max="13861" width="0" style="2" hidden="1" customWidth="1"/>
    <col min="13862" max="13862" width="22.375" style="2" customWidth="1"/>
    <col min="13863" max="14080" width="9" style="2"/>
    <col min="14081" max="14081" width="0.875" style="2" customWidth="1"/>
    <col min="14082" max="14082" width="2.25" style="2" customWidth="1"/>
    <col min="14083" max="14083" width="2.125" style="2" customWidth="1"/>
    <col min="14084" max="14084" width="0" style="2" hidden="1" customWidth="1"/>
    <col min="14085" max="14085" width="22.375" style="2" customWidth="1"/>
    <col min="14086" max="14086" width="2.125" style="2" customWidth="1"/>
    <col min="14087" max="14087" width="0" style="2" hidden="1" customWidth="1"/>
    <col min="14088" max="14088" width="22.375" style="2" customWidth="1"/>
    <col min="14089" max="14089" width="2.125" style="2" customWidth="1"/>
    <col min="14090" max="14090" width="0" style="2" hidden="1" customWidth="1"/>
    <col min="14091" max="14091" width="22.375" style="2" customWidth="1"/>
    <col min="14092" max="14092" width="2.125" style="2" customWidth="1"/>
    <col min="14093" max="14093" width="0" style="2" hidden="1" customWidth="1"/>
    <col min="14094" max="14094" width="22.375" style="2" customWidth="1"/>
    <col min="14095" max="14095" width="2.125" style="2" customWidth="1"/>
    <col min="14096" max="14096" width="0" style="2" hidden="1" customWidth="1"/>
    <col min="14097" max="14097" width="22.375" style="2" customWidth="1"/>
    <col min="14098" max="14098" width="2.125" style="2" customWidth="1"/>
    <col min="14099" max="14099" width="0" style="2" hidden="1" customWidth="1"/>
    <col min="14100" max="14100" width="24.75" style="2" customWidth="1"/>
    <col min="14101" max="14101" width="2.125" style="2" customWidth="1"/>
    <col min="14102" max="14102" width="0" style="2" hidden="1" customWidth="1"/>
    <col min="14103" max="14103" width="22.375" style="2" customWidth="1"/>
    <col min="14104" max="14104" width="2.125" style="2" customWidth="1"/>
    <col min="14105" max="14105" width="0" style="2" hidden="1" customWidth="1"/>
    <col min="14106" max="14106" width="22.375" style="2" customWidth="1"/>
    <col min="14107" max="14107" width="2.125" style="2" customWidth="1"/>
    <col min="14108" max="14108" width="0" style="2" hidden="1" customWidth="1"/>
    <col min="14109" max="14109" width="22.375" style="2" customWidth="1"/>
    <col min="14110" max="14110" width="2.125" style="2" customWidth="1"/>
    <col min="14111" max="14111" width="0" style="2" hidden="1" customWidth="1"/>
    <col min="14112" max="14112" width="22.375" style="2" customWidth="1"/>
    <col min="14113" max="14113" width="2.125" style="2" customWidth="1"/>
    <col min="14114" max="14114" width="0" style="2" hidden="1" customWidth="1"/>
    <col min="14115" max="14115" width="22.375" style="2" customWidth="1"/>
    <col min="14116" max="14116" width="2.125" style="2" customWidth="1"/>
    <col min="14117" max="14117" width="0" style="2" hidden="1" customWidth="1"/>
    <col min="14118" max="14118" width="22.375" style="2" customWidth="1"/>
    <col min="14119" max="14336" width="9" style="2"/>
    <col min="14337" max="14337" width="0.875" style="2" customWidth="1"/>
    <col min="14338" max="14338" width="2.25" style="2" customWidth="1"/>
    <col min="14339" max="14339" width="2.125" style="2" customWidth="1"/>
    <col min="14340" max="14340" width="0" style="2" hidden="1" customWidth="1"/>
    <col min="14341" max="14341" width="22.375" style="2" customWidth="1"/>
    <col min="14342" max="14342" width="2.125" style="2" customWidth="1"/>
    <col min="14343" max="14343" width="0" style="2" hidden="1" customWidth="1"/>
    <col min="14344" max="14344" width="22.375" style="2" customWidth="1"/>
    <col min="14345" max="14345" width="2.125" style="2" customWidth="1"/>
    <col min="14346" max="14346" width="0" style="2" hidden="1" customWidth="1"/>
    <col min="14347" max="14347" width="22.375" style="2" customWidth="1"/>
    <col min="14348" max="14348" width="2.125" style="2" customWidth="1"/>
    <col min="14349" max="14349" width="0" style="2" hidden="1" customWidth="1"/>
    <col min="14350" max="14350" width="22.375" style="2" customWidth="1"/>
    <col min="14351" max="14351" width="2.125" style="2" customWidth="1"/>
    <col min="14352" max="14352" width="0" style="2" hidden="1" customWidth="1"/>
    <col min="14353" max="14353" width="22.375" style="2" customWidth="1"/>
    <col min="14354" max="14354" width="2.125" style="2" customWidth="1"/>
    <col min="14355" max="14355" width="0" style="2" hidden="1" customWidth="1"/>
    <col min="14356" max="14356" width="24.75" style="2" customWidth="1"/>
    <col min="14357" max="14357" width="2.125" style="2" customWidth="1"/>
    <col min="14358" max="14358" width="0" style="2" hidden="1" customWidth="1"/>
    <col min="14359" max="14359" width="22.375" style="2" customWidth="1"/>
    <col min="14360" max="14360" width="2.125" style="2" customWidth="1"/>
    <col min="14361" max="14361" width="0" style="2" hidden="1" customWidth="1"/>
    <col min="14362" max="14362" width="22.375" style="2" customWidth="1"/>
    <col min="14363" max="14363" width="2.125" style="2" customWidth="1"/>
    <col min="14364" max="14364" width="0" style="2" hidden="1" customWidth="1"/>
    <col min="14365" max="14365" width="22.375" style="2" customWidth="1"/>
    <col min="14366" max="14366" width="2.125" style="2" customWidth="1"/>
    <col min="14367" max="14367" width="0" style="2" hidden="1" customWidth="1"/>
    <col min="14368" max="14368" width="22.375" style="2" customWidth="1"/>
    <col min="14369" max="14369" width="2.125" style="2" customWidth="1"/>
    <col min="14370" max="14370" width="0" style="2" hidden="1" customWidth="1"/>
    <col min="14371" max="14371" width="22.375" style="2" customWidth="1"/>
    <col min="14372" max="14372" width="2.125" style="2" customWidth="1"/>
    <col min="14373" max="14373" width="0" style="2" hidden="1" customWidth="1"/>
    <col min="14374" max="14374" width="22.375" style="2" customWidth="1"/>
    <col min="14375" max="14592" width="9" style="2"/>
    <col min="14593" max="14593" width="0.875" style="2" customWidth="1"/>
    <col min="14594" max="14594" width="2.25" style="2" customWidth="1"/>
    <col min="14595" max="14595" width="2.125" style="2" customWidth="1"/>
    <col min="14596" max="14596" width="0" style="2" hidden="1" customWidth="1"/>
    <col min="14597" max="14597" width="22.375" style="2" customWidth="1"/>
    <col min="14598" max="14598" width="2.125" style="2" customWidth="1"/>
    <col min="14599" max="14599" width="0" style="2" hidden="1" customWidth="1"/>
    <col min="14600" max="14600" width="22.375" style="2" customWidth="1"/>
    <col min="14601" max="14601" width="2.125" style="2" customWidth="1"/>
    <col min="14602" max="14602" width="0" style="2" hidden="1" customWidth="1"/>
    <col min="14603" max="14603" width="22.375" style="2" customWidth="1"/>
    <col min="14604" max="14604" width="2.125" style="2" customWidth="1"/>
    <col min="14605" max="14605" width="0" style="2" hidden="1" customWidth="1"/>
    <col min="14606" max="14606" width="22.375" style="2" customWidth="1"/>
    <col min="14607" max="14607" width="2.125" style="2" customWidth="1"/>
    <col min="14608" max="14608" width="0" style="2" hidden="1" customWidth="1"/>
    <col min="14609" max="14609" width="22.375" style="2" customWidth="1"/>
    <col min="14610" max="14610" width="2.125" style="2" customWidth="1"/>
    <col min="14611" max="14611" width="0" style="2" hidden="1" customWidth="1"/>
    <col min="14612" max="14612" width="24.75" style="2" customWidth="1"/>
    <col min="14613" max="14613" width="2.125" style="2" customWidth="1"/>
    <col min="14614" max="14614" width="0" style="2" hidden="1" customWidth="1"/>
    <col min="14615" max="14615" width="22.375" style="2" customWidth="1"/>
    <col min="14616" max="14616" width="2.125" style="2" customWidth="1"/>
    <col min="14617" max="14617" width="0" style="2" hidden="1" customWidth="1"/>
    <col min="14618" max="14618" width="22.375" style="2" customWidth="1"/>
    <col min="14619" max="14619" width="2.125" style="2" customWidth="1"/>
    <col min="14620" max="14620" width="0" style="2" hidden="1" customWidth="1"/>
    <col min="14621" max="14621" width="22.375" style="2" customWidth="1"/>
    <col min="14622" max="14622" width="2.125" style="2" customWidth="1"/>
    <col min="14623" max="14623" width="0" style="2" hidden="1" customWidth="1"/>
    <col min="14624" max="14624" width="22.375" style="2" customWidth="1"/>
    <col min="14625" max="14625" width="2.125" style="2" customWidth="1"/>
    <col min="14626" max="14626" width="0" style="2" hidden="1" customWidth="1"/>
    <col min="14627" max="14627" width="22.375" style="2" customWidth="1"/>
    <col min="14628" max="14628" width="2.125" style="2" customWidth="1"/>
    <col min="14629" max="14629" width="0" style="2" hidden="1" customWidth="1"/>
    <col min="14630" max="14630" width="22.375" style="2" customWidth="1"/>
    <col min="14631" max="14848" width="9" style="2"/>
    <col min="14849" max="14849" width="0.875" style="2" customWidth="1"/>
    <col min="14850" max="14850" width="2.25" style="2" customWidth="1"/>
    <col min="14851" max="14851" width="2.125" style="2" customWidth="1"/>
    <col min="14852" max="14852" width="0" style="2" hidden="1" customWidth="1"/>
    <col min="14853" max="14853" width="22.375" style="2" customWidth="1"/>
    <col min="14854" max="14854" width="2.125" style="2" customWidth="1"/>
    <col min="14855" max="14855" width="0" style="2" hidden="1" customWidth="1"/>
    <col min="14856" max="14856" width="22.375" style="2" customWidth="1"/>
    <col min="14857" max="14857" width="2.125" style="2" customWidth="1"/>
    <col min="14858" max="14858" width="0" style="2" hidden="1" customWidth="1"/>
    <col min="14859" max="14859" width="22.375" style="2" customWidth="1"/>
    <col min="14860" max="14860" width="2.125" style="2" customWidth="1"/>
    <col min="14861" max="14861" width="0" style="2" hidden="1" customWidth="1"/>
    <col min="14862" max="14862" width="22.375" style="2" customWidth="1"/>
    <col min="14863" max="14863" width="2.125" style="2" customWidth="1"/>
    <col min="14864" max="14864" width="0" style="2" hidden="1" customWidth="1"/>
    <col min="14865" max="14865" width="22.375" style="2" customWidth="1"/>
    <col min="14866" max="14866" width="2.125" style="2" customWidth="1"/>
    <col min="14867" max="14867" width="0" style="2" hidden="1" customWidth="1"/>
    <col min="14868" max="14868" width="24.75" style="2" customWidth="1"/>
    <col min="14869" max="14869" width="2.125" style="2" customWidth="1"/>
    <col min="14870" max="14870" width="0" style="2" hidden="1" customWidth="1"/>
    <col min="14871" max="14871" width="22.375" style="2" customWidth="1"/>
    <col min="14872" max="14872" width="2.125" style="2" customWidth="1"/>
    <col min="14873" max="14873" width="0" style="2" hidden="1" customWidth="1"/>
    <col min="14874" max="14874" width="22.375" style="2" customWidth="1"/>
    <col min="14875" max="14875" width="2.125" style="2" customWidth="1"/>
    <col min="14876" max="14876" width="0" style="2" hidden="1" customWidth="1"/>
    <col min="14877" max="14877" width="22.375" style="2" customWidth="1"/>
    <col min="14878" max="14878" width="2.125" style="2" customWidth="1"/>
    <col min="14879" max="14879" width="0" style="2" hidden="1" customWidth="1"/>
    <col min="14880" max="14880" width="22.375" style="2" customWidth="1"/>
    <col min="14881" max="14881" width="2.125" style="2" customWidth="1"/>
    <col min="14882" max="14882" width="0" style="2" hidden="1" customWidth="1"/>
    <col min="14883" max="14883" width="22.375" style="2" customWidth="1"/>
    <col min="14884" max="14884" width="2.125" style="2" customWidth="1"/>
    <col min="14885" max="14885" width="0" style="2" hidden="1" customWidth="1"/>
    <col min="14886" max="14886" width="22.375" style="2" customWidth="1"/>
    <col min="14887" max="15104" width="9" style="2"/>
    <col min="15105" max="15105" width="0.875" style="2" customWidth="1"/>
    <col min="15106" max="15106" width="2.25" style="2" customWidth="1"/>
    <col min="15107" max="15107" width="2.125" style="2" customWidth="1"/>
    <col min="15108" max="15108" width="0" style="2" hidden="1" customWidth="1"/>
    <col min="15109" max="15109" width="22.375" style="2" customWidth="1"/>
    <col min="15110" max="15110" width="2.125" style="2" customWidth="1"/>
    <col min="15111" max="15111" width="0" style="2" hidden="1" customWidth="1"/>
    <col min="15112" max="15112" width="22.375" style="2" customWidth="1"/>
    <col min="15113" max="15113" width="2.125" style="2" customWidth="1"/>
    <col min="15114" max="15114" width="0" style="2" hidden="1" customWidth="1"/>
    <col min="15115" max="15115" width="22.375" style="2" customWidth="1"/>
    <col min="15116" max="15116" width="2.125" style="2" customWidth="1"/>
    <col min="15117" max="15117" width="0" style="2" hidden="1" customWidth="1"/>
    <col min="15118" max="15118" width="22.375" style="2" customWidth="1"/>
    <col min="15119" max="15119" width="2.125" style="2" customWidth="1"/>
    <col min="15120" max="15120" width="0" style="2" hidden="1" customWidth="1"/>
    <col min="15121" max="15121" width="22.375" style="2" customWidth="1"/>
    <col min="15122" max="15122" width="2.125" style="2" customWidth="1"/>
    <col min="15123" max="15123" width="0" style="2" hidden="1" customWidth="1"/>
    <col min="15124" max="15124" width="24.75" style="2" customWidth="1"/>
    <col min="15125" max="15125" width="2.125" style="2" customWidth="1"/>
    <col min="15126" max="15126" width="0" style="2" hidden="1" customWidth="1"/>
    <col min="15127" max="15127" width="22.375" style="2" customWidth="1"/>
    <col min="15128" max="15128" width="2.125" style="2" customWidth="1"/>
    <col min="15129" max="15129" width="0" style="2" hidden="1" customWidth="1"/>
    <col min="15130" max="15130" width="22.375" style="2" customWidth="1"/>
    <col min="15131" max="15131" width="2.125" style="2" customWidth="1"/>
    <col min="15132" max="15132" width="0" style="2" hidden="1" customWidth="1"/>
    <col min="15133" max="15133" width="22.375" style="2" customWidth="1"/>
    <col min="15134" max="15134" width="2.125" style="2" customWidth="1"/>
    <col min="15135" max="15135" width="0" style="2" hidden="1" customWidth="1"/>
    <col min="15136" max="15136" width="22.375" style="2" customWidth="1"/>
    <col min="15137" max="15137" width="2.125" style="2" customWidth="1"/>
    <col min="15138" max="15138" width="0" style="2" hidden="1" customWidth="1"/>
    <col min="15139" max="15139" width="22.375" style="2" customWidth="1"/>
    <col min="15140" max="15140" width="2.125" style="2" customWidth="1"/>
    <col min="15141" max="15141" width="0" style="2" hidden="1" customWidth="1"/>
    <col min="15142" max="15142" width="22.375" style="2" customWidth="1"/>
    <col min="15143" max="15360" width="9" style="2"/>
    <col min="15361" max="15361" width="0.875" style="2" customWidth="1"/>
    <col min="15362" max="15362" width="2.25" style="2" customWidth="1"/>
    <col min="15363" max="15363" width="2.125" style="2" customWidth="1"/>
    <col min="15364" max="15364" width="0" style="2" hidden="1" customWidth="1"/>
    <col min="15365" max="15365" width="22.375" style="2" customWidth="1"/>
    <col min="15366" max="15366" width="2.125" style="2" customWidth="1"/>
    <col min="15367" max="15367" width="0" style="2" hidden="1" customWidth="1"/>
    <col min="15368" max="15368" width="22.375" style="2" customWidth="1"/>
    <col min="15369" max="15369" width="2.125" style="2" customWidth="1"/>
    <col min="15370" max="15370" width="0" style="2" hidden="1" customWidth="1"/>
    <col min="15371" max="15371" width="22.375" style="2" customWidth="1"/>
    <col min="15372" max="15372" width="2.125" style="2" customWidth="1"/>
    <col min="15373" max="15373" width="0" style="2" hidden="1" customWidth="1"/>
    <col min="15374" max="15374" width="22.375" style="2" customWidth="1"/>
    <col min="15375" max="15375" width="2.125" style="2" customWidth="1"/>
    <col min="15376" max="15376" width="0" style="2" hidden="1" customWidth="1"/>
    <col min="15377" max="15377" width="22.375" style="2" customWidth="1"/>
    <col min="15378" max="15378" width="2.125" style="2" customWidth="1"/>
    <col min="15379" max="15379" width="0" style="2" hidden="1" customWidth="1"/>
    <col min="15380" max="15380" width="24.75" style="2" customWidth="1"/>
    <col min="15381" max="15381" width="2.125" style="2" customWidth="1"/>
    <col min="15382" max="15382" width="0" style="2" hidden="1" customWidth="1"/>
    <col min="15383" max="15383" width="22.375" style="2" customWidth="1"/>
    <col min="15384" max="15384" width="2.125" style="2" customWidth="1"/>
    <col min="15385" max="15385" width="0" style="2" hidden="1" customWidth="1"/>
    <col min="15386" max="15386" width="22.375" style="2" customWidth="1"/>
    <col min="15387" max="15387" width="2.125" style="2" customWidth="1"/>
    <col min="15388" max="15388" width="0" style="2" hidden="1" customWidth="1"/>
    <col min="15389" max="15389" width="22.375" style="2" customWidth="1"/>
    <col min="15390" max="15390" width="2.125" style="2" customWidth="1"/>
    <col min="15391" max="15391" width="0" style="2" hidden="1" customWidth="1"/>
    <col min="15392" max="15392" width="22.375" style="2" customWidth="1"/>
    <col min="15393" max="15393" width="2.125" style="2" customWidth="1"/>
    <col min="15394" max="15394" width="0" style="2" hidden="1" customWidth="1"/>
    <col min="15395" max="15395" width="22.375" style="2" customWidth="1"/>
    <col min="15396" max="15396" width="2.125" style="2" customWidth="1"/>
    <col min="15397" max="15397" width="0" style="2" hidden="1" customWidth="1"/>
    <col min="15398" max="15398" width="22.375" style="2" customWidth="1"/>
    <col min="15399" max="15616" width="9" style="2"/>
    <col min="15617" max="15617" width="0.875" style="2" customWidth="1"/>
    <col min="15618" max="15618" width="2.25" style="2" customWidth="1"/>
    <col min="15619" max="15619" width="2.125" style="2" customWidth="1"/>
    <col min="15620" max="15620" width="0" style="2" hidden="1" customWidth="1"/>
    <col min="15621" max="15621" width="22.375" style="2" customWidth="1"/>
    <col min="15622" max="15622" width="2.125" style="2" customWidth="1"/>
    <col min="15623" max="15623" width="0" style="2" hidden="1" customWidth="1"/>
    <col min="15624" max="15624" width="22.375" style="2" customWidth="1"/>
    <col min="15625" max="15625" width="2.125" style="2" customWidth="1"/>
    <col min="15626" max="15626" width="0" style="2" hidden="1" customWidth="1"/>
    <col min="15627" max="15627" width="22.375" style="2" customWidth="1"/>
    <col min="15628" max="15628" width="2.125" style="2" customWidth="1"/>
    <col min="15629" max="15629" width="0" style="2" hidden="1" customWidth="1"/>
    <col min="15630" max="15630" width="22.375" style="2" customWidth="1"/>
    <col min="15631" max="15631" width="2.125" style="2" customWidth="1"/>
    <col min="15632" max="15632" width="0" style="2" hidden="1" customWidth="1"/>
    <col min="15633" max="15633" width="22.375" style="2" customWidth="1"/>
    <col min="15634" max="15634" width="2.125" style="2" customWidth="1"/>
    <col min="15635" max="15635" width="0" style="2" hidden="1" customWidth="1"/>
    <col min="15636" max="15636" width="24.75" style="2" customWidth="1"/>
    <col min="15637" max="15637" width="2.125" style="2" customWidth="1"/>
    <col min="15638" max="15638" width="0" style="2" hidden="1" customWidth="1"/>
    <col min="15639" max="15639" width="22.375" style="2" customWidth="1"/>
    <col min="15640" max="15640" width="2.125" style="2" customWidth="1"/>
    <col min="15641" max="15641" width="0" style="2" hidden="1" customWidth="1"/>
    <col min="15642" max="15642" width="22.375" style="2" customWidth="1"/>
    <col min="15643" max="15643" width="2.125" style="2" customWidth="1"/>
    <col min="15644" max="15644" width="0" style="2" hidden="1" customWidth="1"/>
    <col min="15645" max="15645" width="22.375" style="2" customWidth="1"/>
    <col min="15646" max="15646" width="2.125" style="2" customWidth="1"/>
    <col min="15647" max="15647" width="0" style="2" hidden="1" customWidth="1"/>
    <col min="15648" max="15648" width="22.375" style="2" customWidth="1"/>
    <col min="15649" max="15649" width="2.125" style="2" customWidth="1"/>
    <col min="15650" max="15650" width="0" style="2" hidden="1" customWidth="1"/>
    <col min="15651" max="15651" width="22.375" style="2" customWidth="1"/>
    <col min="15652" max="15652" width="2.125" style="2" customWidth="1"/>
    <col min="15653" max="15653" width="0" style="2" hidden="1" customWidth="1"/>
    <col min="15654" max="15654" width="22.375" style="2" customWidth="1"/>
    <col min="15655" max="15872" width="9" style="2"/>
    <col min="15873" max="15873" width="0.875" style="2" customWidth="1"/>
    <col min="15874" max="15874" width="2.25" style="2" customWidth="1"/>
    <col min="15875" max="15875" width="2.125" style="2" customWidth="1"/>
    <col min="15876" max="15876" width="0" style="2" hidden="1" customWidth="1"/>
    <col min="15877" max="15877" width="22.375" style="2" customWidth="1"/>
    <col min="15878" max="15878" width="2.125" style="2" customWidth="1"/>
    <col min="15879" max="15879" width="0" style="2" hidden="1" customWidth="1"/>
    <col min="15880" max="15880" width="22.375" style="2" customWidth="1"/>
    <col min="15881" max="15881" width="2.125" style="2" customWidth="1"/>
    <col min="15882" max="15882" width="0" style="2" hidden="1" customWidth="1"/>
    <col min="15883" max="15883" width="22.375" style="2" customWidth="1"/>
    <col min="15884" max="15884" width="2.125" style="2" customWidth="1"/>
    <col min="15885" max="15885" width="0" style="2" hidden="1" customWidth="1"/>
    <col min="15886" max="15886" width="22.375" style="2" customWidth="1"/>
    <col min="15887" max="15887" width="2.125" style="2" customWidth="1"/>
    <col min="15888" max="15888" width="0" style="2" hidden="1" customWidth="1"/>
    <col min="15889" max="15889" width="22.375" style="2" customWidth="1"/>
    <col min="15890" max="15890" width="2.125" style="2" customWidth="1"/>
    <col min="15891" max="15891" width="0" style="2" hidden="1" customWidth="1"/>
    <col min="15892" max="15892" width="24.75" style="2" customWidth="1"/>
    <col min="15893" max="15893" width="2.125" style="2" customWidth="1"/>
    <col min="15894" max="15894" width="0" style="2" hidden="1" customWidth="1"/>
    <col min="15895" max="15895" width="22.375" style="2" customWidth="1"/>
    <col min="15896" max="15896" width="2.125" style="2" customWidth="1"/>
    <col min="15897" max="15897" width="0" style="2" hidden="1" customWidth="1"/>
    <col min="15898" max="15898" width="22.375" style="2" customWidth="1"/>
    <col min="15899" max="15899" width="2.125" style="2" customWidth="1"/>
    <col min="15900" max="15900" width="0" style="2" hidden="1" customWidth="1"/>
    <col min="15901" max="15901" width="22.375" style="2" customWidth="1"/>
    <col min="15902" max="15902" width="2.125" style="2" customWidth="1"/>
    <col min="15903" max="15903" width="0" style="2" hidden="1" customWidth="1"/>
    <col min="15904" max="15904" width="22.375" style="2" customWidth="1"/>
    <col min="15905" max="15905" width="2.125" style="2" customWidth="1"/>
    <col min="15906" max="15906" width="0" style="2" hidden="1" customWidth="1"/>
    <col min="15907" max="15907" width="22.375" style="2" customWidth="1"/>
    <col min="15908" max="15908" width="2.125" style="2" customWidth="1"/>
    <col min="15909" max="15909" width="0" style="2" hidden="1" customWidth="1"/>
    <col min="15910" max="15910" width="22.375" style="2" customWidth="1"/>
    <col min="15911" max="16128" width="9" style="2"/>
    <col min="16129" max="16129" width="0.875" style="2" customWidth="1"/>
    <col min="16130" max="16130" width="2.25" style="2" customWidth="1"/>
    <col min="16131" max="16131" width="2.125" style="2" customWidth="1"/>
    <col min="16132" max="16132" width="0" style="2" hidden="1" customWidth="1"/>
    <col min="16133" max="16133" width="22.375" style="2" customWidth="1"/>
    <col min="16134" max="16134" width="2.125" style="2" customWidth="1"/>
    <col min="16135" max="16135" width="0" style="2" hidden="1" customWidth="1"/>
    <col min="16136" max="16136" width="22.375" style="2" customWidth="1"/>
    <col min="16137" max="16137" width="2.125" style="2" customWidth="1"/>
    <col min="16138" max="16138" width="0" style="2" hidden="1" customWidth="1"/>
    <col min="16139" max="16139" width="22.375" style="2" customWidth="1"/>
    <col min="16140" max="16140" width="2.125" style="2" customWidth="1"/>
    <col min="16141" max="16141" width="0" style="2" hidden="1" customWidth="1"/>
    <col min="16142" max="16142" width="22.375" style="2" customWidth="1"/>
    <col min="16143" max="16143" width="2.125" style="2" customWidth="1"/>
    <col min="16144" max="16144" width="0" style="2" hidden="1" customWidth="1"/>
    <col min="16145" max="16145" width="22.375" style="2" customWidth="1"/>
    <col min="16146" max="16146" width="2.125" style="2" customWidth="1"/>
    <col min="16147" max="16147" width="0" style="2" hidden="1" customWidth="1"/>
    <col min="16148" max="16148" width="24.75" style="2" customWidth="1"/>
    <col min="16149" max="16149" width="2.125" style="2" customWidth="1"/>
    <col min="16150" max="16150" width="0" style="2" hidden="1" customWidth="1"/>
    <col min="16151" max="16151" width="22.375" style="2" customWidth="1"/>
    <col min="16152" max="16152" width="2.125" style="2" customWidth="1"/>
    <col min="16153" max="16153" width="0" style="2" hidden="1" customWidth="1"/>
    <col min="16154" max="16154" width="22.375" style="2" customWidth="1"/>
    <col min="16155" max="16155" width="2.125" style="2" customWidth="1"/>
    <col min="16156" max="16156" width="0" style="2" hidden="1" customWidth="1"/>
    <col min="16157" max="16157" width="22.375" style="2" customWidth="1"/>
    <col min="16158" max="16158" width="2.125" style="2" customWidth="1"/>
    <col min="16159" max="16159" width="0" style="2" hidden="1" customWidth="1"/>
    <col min="16160" max="16160" width="22.375" style="2" customWidth="1"/>
    <col min="16161" max="16161" width="2.125" style="2" customWidth="1"/>
    <col min="16162" max="16162" width="0" style="2" hidden="1" customWidth="1"/>
    <col min="16163" max="16163" width="22.375" style="2" customWidth="1"/>
    <col min="16164" max="16164" width="2.125" style="2" customWidth="1"/>
    <col min="16165" max="16165" width="0" style="2" hidden="1" customWidth="1"/>
    <col min="16166" max="16166" width="22.375" style="2" customWidth="1"/>
    <col min="16167" max="16384" width="9" style="2"/>
  </cols>
  <sheetData>
    <row r="1" spans="1:41" x14ac:dyDescent="0.15">
      <c r="A1" s="1"/>
      <c r="E1" s="4">
        <f>[1]日設!A1</f>
        <v>2017</v>
      </c>
      <c r="H1" s="1"/>
      <c r="AL1" s="5"/>
    </row>
    <row r="2" spans="1:41" ht="15" customHeight="1" thickBot="1" x14ac:dyDescent="0.2">
      <c r="C2" s="6">
        <f>DATE(E1,4,1)</f>
        <v>42826</v>
      </c>
      <c r="D2" s="6"/>
      <c r="E2" s="6"/>
      <c r="F2" s="6"/>
      <c r="G2" s="6"/>
      <c r="H2" s="6"/>
      <c r="I2" s="7"/>
      <c r="J2" s="7"/>
      <c r="K2" s="8">
        <f ca="1">TODAY()</f>
        <v>42873</v>
      </c>
      <c r="L2" s="9"/>
      <c r="M2" s="9"/>
      <c r="N2" s="10">
        <f ca="1">NOW()</f>
        <v>42873.508695138888</v>
      </c>
      <c r="O2" s="11"/>
      <c r="P2" s="11"/>
      <c r="Q2" s="12"/>
      <c r="R2" s="11"/>
      <c r="S2" s="11"/>
      <c r="T2" s="12"/>
      <c r="U2" s="11"/>
      <c r="V2" s="11"/>
      <c r="W2" s="12"/>
      <c r="X2" s="11"/>
      <c r="Y2" s="11"/>
      <c r="Z2" s="12"/>
      <c r="AA2" s="11"/>
      <c r="AB2" s="11"/>
      <c r="AC2" s="12"/>
      <c r="AD2" s="11"/>
      <c r="AE2" s="11"/>
      <c r="AF2" s="12"/>
      <c r="AG2" s="11"/>
      <c r="AH2" s="11"/>
      <c r="AI2" s="12"/>
      <c r="AJ2" s="11"/>
      <c r="AK2" s="11"/>
      <c r="AL2" s="13" t="s">
        <v>0</v>
      </c>
    </row>
    <row r="3" spans="1:41" ht="13.5" customHeight="1" x14ac:dyDescent="0.15">
      <c r="C3" s="14" t="s">
        <v>1</v>
      </c>
      <c r="D3" s="15"/>
      <c r="E3" s="16"/>
      <c r="F3" s="14" t="s">
        <v>2</v>
      </c>
      <c r="G3" s="15"/>
      <c r="H3" s="16"/>
      <c r="I3" s="14" t="s">
        <v>3</v>
      </c>
      <c r="J3" s="15"/>
      <c r="K3" s="16"/>
      <c r="L3" s="17" t="s">
        <v>4</v>
      </c>
      <c r="M3" s="18"/>
      <c r="N3" s="19"/>
      <c r="O3" s="14" t="s">
        <v>5</v>
      </c>
      <c r="P3" s="15"/>
      <c r="Q3" s="16"/>
      <c r="R3" s="20" t="s">
        <v>6</v>
      </c>
      <c r="S3" s="18"/>
      <c r="T3" s="19"/>
      <c r="U3" s="21" t="s">
        <v>7</v>
      </c>
      <c r="V3" s="18"/>
      <c r="W3" s="19"/>
      <c r="X3" s="14" t="s">
        <v>8</v>
      </c>
      <c r="Y3" s="22"/>
      <c r="Z3" s="23"/>
      <c r="AA3" s="14" t="s">
        <v>9</v>
      </c>
      <c r="AB3" s="15"/>
      <c r="AC3" s="16"/>
      <c r="AD3" s="17" t="s">
        <v>10</v>
      </c>
      <c r="AE3" s="15"/>
      <c r="AF3" s="16"/>
      <c r="AG3" s="14" t="s">
        <v>11</v>
      </c>
      <c r="AH3" s="15"/>
      <c r="AI3" s="16"/>
      <c r="AJ3" s="14" t="s">
        <v>12</v>
      </c>
      <c r="AK3" s="15"/>
      <c r="AL3" s="16"/>
    </row>
    <row r="4" spans="1:41" ht="13.5" customHeight="1" x14ac:dyDescent="0.15">
      <c r="C4" s="24" t="str">
        <f>DAY(B$98+0)&amp;CHOOSE(WEEKDAY(B$98+0),"日","月","火","水","木","金","土")</f>
        <v>1土</v>
      </c>
      <c r="D4" s="25"/>
      <c r="E4" s="26"/>
      <c r="F4" s="27" t="str">
        <f>DAY(E$98+0)&amp;CHOOSE(WEEKDAY(E$98+0),"日","月","火","水","木","金","土")</f>
        <v>1月</v>
      </c>
      <c r="G4" s="28"/>
      <c r="H4" s="29" t="s">
        <v>13</v>
      </c>
      <c r="I4" s="27" t="str">
        <f>DAY(H$98+0)&amp;CHOOSE(WEEKDAY(H$98+0),"日","月","火","水","木","金","土")</f>
        <v>1木</v>
      </c>
      <c r="J4" s="28"/>
      <c r="K4" s="29" t="s">
        <v>14</v>
      </c>
      <c r="L4" s="27" t="str">
        <f>DAY(K$98+0)&amp;CHOOSE(WEEKDAY(K$98+0),"日","月","火","水","木","金","土")</f>
        <v>1土</v>
      </c>
      <c r="M4" s="28"/>
      <c r="N4" s="29"/>
      <c r="O4" s="27" t="str">
        <f>DAY(N$98+0)&amp;CHOOSE(WEEKDAY(N$98+0),"日","月","火","水","木","金","土")</f>
        <v>1火</v>
      </c>
      <c r="P4" s="28"/>
      <c r="Q4" s="29" t="s">
        <v>15</v>
      </c>
      <c r="R4" s="27" t="str">
        <f>DAY(Q$98+0)&amp;CHOOSE(WEEKDAY(Q$98+0),"日","月","火","水","木","金","土")</f>
        <v>1金</v>
      </c>
      <c r="S4" s="28"/>
      <c r="T4" s="29" t="s">
        <v>16</v>
      </c>
      <c r="U4" s="27" t="str">
        <f>DAY(T$98+0)&amp;CHOOSE(WEEKDAY(T$98+0),"日","月","火","水","木","金","土")</f>
        <v>1日</v>
      </c>
      <c r="V4" s="28"/>
      <c r="W4" s="29"/>
      <c r="X4" s="27" t="str">
        <f>DAY(W$98+0)&amp;CHOOSE(WEEKDAY(W$98+0),"日","月","火","水","木","金","土")</f>
        <v>1水</v>
      </c>
      <c r="Y4" s="28"/>
      <c r="Z4" s="29" t="s">
        <v>17</v>
      </c>
      <c r="AA4" s="27" t="str">
        <f>DAY(Z$98+0)&amp;CHOOSE(WEEKDAY(Z$98+0),"日","月","火","水","木","金","土")</f>
        <v>1金</v>
      </c>
      <c r="AB4" s="28"/>
      <c r="AC4" s="30" t="s">
        <v>18</v>
      </c>
      <c r="AD4" s="27" t="str">
        <f>DAY(AC$98+0)&amp;CHOOSE(WEEKDAY(AC$98+0),"日","月","火","水","木","金","土")</f>
        <v>1月</v>
      </c>
      <c r="AE4" s="28"/>
      <c r="AF4" s="29" t="s">
        <v>19</v>
      </c>
      <c r="AG4" s="27" t="str">
        <f>DAY(AF$98+0)&amp;CHOOSE(WEEKDAY(AF$98+0),"日","月","火","水","木","金","土")</f>
        <v>1木</v>
      </c>
      <c r="AH4" s="28"/>
      <c r="AI4" s="29" t="s">
        <v>20</v>
      </c>
      <c r="AJ4" s="27" t="str">
        <f>DAY(AI$98+0)&amp;CHOOSE(WEEKDAY(AI$98+0),"日","月","火","水","木","金","土")</f>
        <v>1木</v>
      </c>
      <c r="AK4" s="28"/>
      <c r="AL4" s="29" t="s">
        <v>21</v>
      </c>
    </row>
    <row r="5" spans="1:41" ht="13.5" customHeight="1" x14ac:dyDescent="0.15">
      <c r="A5" s="2">
        <v>0</v>
      </c>
      <c r="C5" s="31"/>
      <c r="D5" s="32">
        <f ca="1">[1]対外!D5</f>
        <v>2</v>
      </c>
      <c r="E5" s="33"/>
      <c r="F5" s="34"/>
      <c r="G5" s="35">
        <f ca="1">[1]対外!G5</f>
        <v>1</v>
      </c>
      <c r="H5" s="30" t="s">
        <v>22</v>
      </c>
      <c r="I5" s="34"/>
      <c r="J5" s="35">
        <f ca="1">[1]対外!J5</f>
        <v>1</v>
      </c>
      <c r="K5" s="30" t="s">
        <v>23</v>
      </c>
      <c r="L5" s="34"/>
      <c r="M5" s="35">
        <f ca="1">[1]対外!M5</f>
        <v>2</v>
      </c>
      <c r="N5" s="30"/>
      <c r="O5" s="34"/>
      <c r="P5" s="35">
        <f ca="1">[1]対外!P5</f>
        <v>5</v>
      </c>
      <c r="Q5" s="30"/>
      <c r="R5" s="34"/>
      <c r="S5" s="35">
        <f ca="1">[1]対外!S5</f>
        <v>1</v>
      </c>
      <c r="T5" s="30" t="s">
        <v>24</v>
      </c>
      <c r="U5" s="34"/>
      <c r="V5" s="35">
        <f ca="1">[1]対外!V5</f>
        <v>2</v>
      </c>
      <c r="W5" s="30"/>
      <c r="X5" s="34"/>
      <c r="Y5" s="35">
        <f ca="1">[1]対外!Y5</f>
        <v>1</v>
      </c>
      <c r="Z5" s="30" t="s">
        <v>23</v>
      </c>
      <c r="AA5" s="34"/>
      <c r="AB5" s="35">
        <f ca="1">[1]対外!AB5</f>
        <v>1</v>
      </c>
      <c r="AC5" s="36" t="s">
        <v>25</v>
      </c>
      <c r="AD5" s="34"/>
      <c r="AE5" s="35">
        <f ca="1">[1]対外!AE5</f>
        <v>3</v>
      </c>
      <c r="AF5" s="30"/>
      <c r="AG5" s="34"/>
      <c r="AH5" s="35">
        <f ca="1">[1]対外!AH5</f>
        <v>1</v>
      </c>
      <c r="AI5" s="30" t="s">
        <v>26</v>
      </c>
      <c r="AJ5" s="34"/>
      <c r="AK5" s="35">
        <f ca="1">[1]対外!AK5</f>
        <v>1</v>
      </c>
      <c r="AL5" s="30" t="s">
        <v>27</v>
      </c>
    </row>
    <row r="6" spans="1:41" ht="13.5" customHeight="1" x14ac:dyDescent="0.15">
      <c r="C6" s="37"/>
      <c r="D6" s="32"/>
      <c r="E6" s="38"/>
      <c r="F6" s="39"/>
      <c r="G6" s="35"/>
      <c r="H6" s="40" t="s">
        <v>28</v>
      </c>
      <c r="I6" s="39"/>
      <c r="J6" s="35"/>
      <c r="K6" s="40" t="s">
        <v>29</v>
      </c>
      <c r="L6" s="39"/>
      <c r="M6" s="35"/>
      <c r="N6" s="40"/>
      <c r="O6" s="39"/>
      <c r="P6" s="35"/>
      <c r="Q6" s="40"/>
      <c r="R6" s="39"/>
      <c r="S6" s="35"/>
      <c r="T6" s="40" t="s">
        <v>30</v>
      </c>
      <c r="U6" s="39"/>
      <c r="V6" s="35"/>
      <c r="W6" s="40"/>
      <c r="X6" s="39"/>
      <c r="Y6" s="35"/>
      <c r="Z6" s="40"/>
      <c r="AA6" s="39"/>
      <c r="AB6" s="35"/>
      <c r="AC6" s="41" t="s">
        <v>31</v>
      </c>
      <c r="AD6" s="39"/>
      <c r="AE6" s="35"/>
      <c r="AF6" s="40"/>
      <c r="AG6" s="39"/>
      <c r="AH6" s="35"/>
      <c r="AI6" s="40" t="s">
        <v>32</v>
      </c>
      <c r="AJ6" s="39"/>
      <c r="AK6" s="35"/>
      <c r="AL6" s="40" t="s">
        <v>32</v>
      </c>
    </row>
    <row r="7" spans="1:41" ht="13.5" customHeight="1" x14ac:dyDescent="0.15">
      <c r="C7" s="24" t="str">
        <f>DAY(B$98+1)&amp;CHOOSE(WEEKDAY(B$98+1),"日","月","火","水","木","金","土")</f>
        <v>2日</v>
      </c>
      <c r="D7" s="25"/>
      <c r="E7" s="26"/>
      <c r="F7" s="27" t="str">
        <f>DAY(E$98+1)&amp;CHOOSE(WEEKDAY(E$98+1),"日","月","火","水","木","金","土")</f>
        <v>2火</v>
      </c>
      <c r="G7" s="28"/>
      <c r="H7" s="29" t="s">
        <v>33</v>
      </c>
      <c r="I7" s="27" t="str">
        <f>DAY(H$98+1)&amp;CHOOSE(WEEKDAY(H$98+1),"日","月","火","水","木","金","土")</f>
        <v>2金</v>
      </c>
      <c r="J7" s="28"/>
      <c r="K7" s="29" t="s">
        <v>34</v>
      </c>
      <c r="L7" s="27" t="str">
        <f>DAY(K$98+1)&amp;CHOOSE(WEEKDAY(K$98+1),"日","月","火","水","木","金","土")</f>
        <v>2日</v>
      </c>
      <c r="M7" s="28"/>
      <c r="N7" s="29"/>
      <c r="O7" s="27" t="str">
        <f>DAY(N$98+1)&amp;CHOOSE(WEEKDAY(N$98+1),"日","月","火","水","木","金","土")</f>
        <v>2水</v>
      </c>
      <c r="P7" s="28"/>
      <c r="Q7" s="29"/>
      <c r="R7" s="27" t="str">
        <f>DAY(Q$98+1)&amp;CHOOSE(WEEKDAY(Q$98+1),"日","月","火","水","木","金","土")</f>
        <v>2土</v>
      </c>
      <c r="S7" s="28"/>
      <c r="T7" s="29"/>
      <c r="U7" s="27" t="str">
        <f>DAY(T$98+1)&amp;CHOOSE(WEEKDAY(T$98+1),"日","月","火","水","木","金","土")</f>
        <v>2月</v>
      </c>
      <c r="V7" s="28"/>
      <c r="W7" s="29" t="s">
        <v>16</v>
      </c>
      <c r="X7" s="27" t="str">
        <f>DAY(W$98+1)&amp;CHOOSE(WEEKDAY(W$98+1),"日","月","火","水","木","金","土")</f>
        <v>2木</v>
      </c>
      <c r="Y7" s="28"/>
      <c r="Z7" s="29" t="s">
        <v>35</v>
      </c>
      <c r="AA7" s="27" t="str">
        <f>DAY(Z$98+1)&amp;CHOOSE(WEEKDAY(Z$98+1),"日","月","火","水","木","金","土")</f>
        <v>2土</v>
      </c>
      <c r="AB7" s="28"/>
      <c r="AC7" s="29" t="s">
        <v>36</v>
      </c>
      <c r="AD7" s="27" t="str">
        <f>DAY(AC$98+1)&amp;CHOOSE(WEEKDAY(AC$98+1),"日","月","火","水","木","金","土")</f>
        <v>2火</v>
      </c>
      <c r="AE7" s="28"/>
      <c r="AF7" s="29"/>
      <c r="AG7" s="27" t="str">
        <f>DAY(AF$98+1)&amp;CHOOSE(WEEKDAY(AF$98+1),"日","月","火","水","木","金","土")</f>
        <v>2金</v>
      </c>
      <c r="AH7" s="28"/>
      <c r="AI7" s="29" t="s">
        <v>37</v>
      </c>
      <c r="AJ7" s="27" t="str">
        <f>DAY(AI$98+1)&amp;CHOOSE(WEEKDAY(AI$98+1),"日","月","火","水","木","金","土")</f>
        <v>2金</v>
      </c>
      <c r="AK7" s="28"/>
      <c r="AL7" s="29" t="s">
        <v>38</v>
      </c>
    </row>
    <row r="8" spans="1:41" ht="13.5" customHeight="1" x14ac:dyDescent="0.15">
      <c r="A8" s="2">
        <v>1</v>
      </c>
      <c r="C8" s="31"/>
      <c r="D8" s="32">
        <f ca="1">[1]対外!D8</f>
        <v>2</v>
      </c>
      <c r="E8" s="33"/>
      <c r="F8" s="34"/>
      <c r="G8" s="35">
        <f ca="1">[1]対外!G8</f>
        <v>1</v>
      </c>
      <c r="H8" s="30" t="s">
        <v>39</v>
      </c>
      <c r="I8" s="34"/>
      <c r="J8" s="35">
        <f ca="1">[1]対外!J8</f>
        <v>1</v>
      </c>
      <c r="K8" s="30" t="s">
        <v>40</v>
      </c>
      <c r="L8" s="34"/>
      <c r="M8" s="35">
        <f ca="1">[1]対外!M8</f>
        <v>2</v>
      </c>
      <c r="N8" s="30"/>
      <c r="O8" s="34"/>
      <c r="P8" s="35">
        <f ca="1">[1]対外!P8</f>
        <v>5</v>
      </c>
      <c r="Q8" s="30"/>
      <c r="R8" s="34"/>
      <c r="S8" s="35">
        <f ca="1">[1]対外!S8</f>
        <v>2</v>
      </c>
      <c r="T8" s="30"/>
      <c r="U8" s="34"/>
      <c r="V8" s="35">
        <f ca="1">[1]対外!V8</f>
        <v>1</v>
      </c>
      <c r="W8" s="30" t="s">
        <v>41</v>
      </c>
      <c r="X8" s="34"/>
      <c r="Y8" s="35">
        <f ca="1">[1]対外!Y8</f>
        <v>1</v>
      </c>
      <c r="Z8" s="30" t="s">
        <v>42</v>
      </c>
      <c r="AA8" s="34"/>
      <c r="AB8" s="35">
        <f ca="1">[1]対外!AB8</f>
        <v>2</v>
      </c>
      <c r="AC8" s="30" t="s">
        <v>43</v>
      </c>
      <c r="AD8" s="34"/>
      <c r="AE8" s="35">
        <f ca="1">[1]対外!AE8</f>
        <v>5</v>
      </c>
      <c r="AF8" s="30"/>
      <c r="AG8" s="34"/>
      <c r="AH8" s="35">
        <f ca="1">[1]対外!AH8</f>
        <v>1</v>
      </c>
      <c r="AI8" s="30" t="s">
        <v>44</v>
      </c>
      <c r="AJ8" s="34"/>
      <c r="AK8" s="35">
        <f ca="1">[1]対外!AK8</f>
        <v>1</v>
      </c>
      <c r="AL8" s="30" t="s">
        <v>45</v>
      </c>
    </row>
    <row r="9" spans="1:41" ht="13.5" customHeight="1" x14ac:dyDescent="0.15">
      <c r="C9" s="37"/>
      <c r="D9" s="32"/>
      <c r="E9" s="38"/>
      <c r="F9" s="39"/>
      <c r="G9" s="35"/>
      <c r="H9" s="40" t="s">
        <v>46</v>
      </c>
      <c r="I9" s="39"/>
      <c r="J9" s="35"/>
      <c r="K9" s="40" t="s">
        <v>47</v>
      </c>
      <c r="L9" s="39"/>
      <c r="M9" s="35"/>
      <c r="N9" s="40"/>
      <c r="O9" s="39"/>
      <c r="P9" s="35"/>
      <c r="Q9" s="40"/>
      <c r="R9" s="39"/>
      <c r="S9" s="35"/>
      <c r="T9" s="40"/>
      <c r="U9" s="39"/>
      <c r="V9" s="35"/>
      <c r="W9" s="40" t="s">
        <v>48</v>
      </c>
      <c r="X9" s="39"/>
      <c r="Y9" s="35"/>
      <c r="Z9" s="40"/>
      <c r="AA9" s="39"/>
      <c r="AB9" s="35"/>
      <c r="AC9" s="40"/>
      <c r="AD9" s="39"/>
      <c r="AE9" s="35"/>
      <c r="AF9" s="40"/>
      <c r="AG9" s="39"/>
      <c r="AH9" s="35"/>
      <c r="AI9" s="40" t="s">
        <v>49</v>
      </c>
      <c r="AJ9" s="39"/>
      <c r="AK9" s="35"/>
      <c r="AL9" s="40" t="s">
        <v>50</v>
      </c>
    </row>
    <row r="10" spans="1:41" ht="13.5" customHeight="1" x14ac:dyDescent="0.15">
      <c r="C10" s="27" t="str">
        <f>DAY(B$98+2)&amp;CHOOSE(WEEKDAY(B$98+2),"日","月","火","水","木","金","土")</f>
        <v>3月</v>
      </c>
      <c r="D10" s="28"/>
      <c r="E10" s="29" t="s">
        <v>51</v>
      </c>
      <c r="F10" s="27" t="str">
        <f>DAY(E$98+2)&amp;CHOOSE(WEEKDAY(E$98+2),"日","月","火","水","木","金","土")</f>
        <v>3水</v>
      </c>
      <c r="G10" s="28"/>
      <c r="H10" s="29" t="s">
        <v>52</v>
      </c>
      <c r="I10" s="27" t="str">
        <f>DAY(H$98+2)&amp;CHOOSE(WEEKDAY(H$98+2),"日","月","火","水","木","金","土")</f>
        <v>3土</v>
      </c>
      <c r="J10" s="28"/>
      <c r="K10" s="29"/>
      <c r="L10" s="27" t="str">
        <f>DAY(K$98+2)&amp;CHOOSE(WEEKDAY(K$98+2),"日","月","火","水","木","金","土")</f>
        <v>3月</v>
      </c>
      <c r="M10" s="28"/>
      <c r="N10" s="29" t="s">
        <v>53</v>
      </c>
      <c r="O10" s="27" t="str">
        <f>DAY(N$98+2)&amp;CHOOSE(WEEKDAY(N$98+2),"日","月","火","水","木","金","土")</f>
        <v>3木</v>
      </c>
      <c r="P10" s="28"/>
      <c r="Q10" s="29"/>
      <c r="R10" s="27" t="str">
        <f>DAY(Q$98+2)&amp;CHOOSE(WEEKDAY(Q$98+2),"日","月","火","水","木","金","土")</f>
        <v>3日</v>
      </c>
      <c r="S10" s="28"/>
      <c r="T10" s="29" t="s">
        <v>54</v>
      </c>
      <c r="U10" s="27" t="str">
        <f>DAY(T$98+2)&amp;CHOOSE(WEEKDAY(T$98+2),"日","月","火","水","木","金","土")</f>
        <v>3火</v>
      </c>
      <c r="V10" s="28"/>
      <c r="W10" s="29" t="s">
        <v>55</v>
      </c>
      <c r="X10" s="27" t="str">
        <f>DAY(W$98+2)&amp;CHOOSE(WEEKDAY(W$98+2),"日","月","火","水","木","金","土")</f>
        <v>3金</v>
      </c>
      <c r="Y10" s="28"/>
      <c r="Z10" s="29"/>
      <c r="AA10" s="27" t="str">
        <f>DAY(Z$98+2)&amp;CHOOSE(WEEKDAY(Z$98+2),"日","月","火","水","木","金","土")</f>
        <v>3日</v>
      </c>
      <c r="AB10" s="28"/>
      <c r="AC10" s="29"/>
      <c r="AD10" s="27" t="str">
        <f>DAY(AC$98+2)&amp;CHOOSE(WEEKDAY(AC$98+2),"日","月","火","水","木","金","土")</f>
        <v>3水</v>
      </c>
      <c r="AE10" s="28"/>
      <c r="AF10" s="29"/>
      <c r="AG10" s="27" t="str">
        <f>DAY(AF$98+2)&amp;CHOOSE(WEEKDAY(AF$98+2),"日","月","火","水","木","金","土")</f>
        <v>3土</v>
      </c>
      <c r="AH10" s="28"/>
      <c r="AI10" s="29"/>
      <c r="AJ10" s="27" t="str">
        <f>DAY(AI$98+2)&amp;CHOOSE(WEEKDAY(AI$98+2),"日","月","火","水","木","金","土")</f>
        <v>3土</v>
      </c>
      <c r="AK10" s="28"/>
      <c r="AL10" s="29"/>
    </row>
    <row r="11" spans="1:41" ht="13.5" customHeight="1" x14ac:dyDescent="0.15">
      <c r="A11" s="2">
        <v>2</v>
      </c>
      <c r="C11" s="34"/>
      <c r="D11" s="35">
        <f ca="1">[1]対外!D11</f>
        <v>6</v>
      </c>
      <c r="E11" s="30" t="s">
        <v>56</v>
      </c>
      <c r="F11" s="34"/>
      <c r="G11" s="35">
        <f ca="1">[1]対外!G11</f>
        <v>3</v>
      </c>
      <c r="H11" s="30"/>
      <c r="I11" s="34"/>
      <c r="J11" s="35">
        <f ca="1">[1]対外!J11</f>
        <v>2</v>
      </c>
      <c r="K11" s="30"/>
      <c r="L11" s="34"/>
      <c r="M11" s="35">
        <f ca="1">[1]対外!M11</f>
        <v>1</v>
      </c>
      <c r="N11" s="30" t="s">
        <v>57</v>
      </c>
      <c r="O11" s="34"/>
      <c r="P11" s="35">
        <f ca="1">[1]対外!P11</f>
        <v>5</v>
      </c>
      <c r="Q11" s="30"/>
      <c r="R11" s="34"/>
      <c r="S11" s="35">
        <f ca="1">[1]対外!S11</f>
        <v>2</v>
      </c>
      <c r="T11" s="30"/>
      <c r="U11" s="34"/>
      <c r="V11" s="35">
        <f ca="1">[1]対外!V11</f>
        <v>1</v>
      </c>
      <c r="W11" s="30"/>
      <c r="X11" s="34"/>
      <c r="Y11" s="35">
        <f ca="1">[1]対外!Y11</f>
        <v>3</v>
      </c>
      <c r="Z11" s="30" t="s">
        <v>58</v>
      </c>
      <c r="AA11" s="34"/>
      <c r="AB11" s="35">
        <f ca="1">[1]対外!AB11</f>
        <v>2</v>
      </c>
      <c r="AC11" s="30"/>
      <c r="AD11" s="34"/>
      <c r="AE11" s="35">
        <f ca="1">[1]対外!AE11</f>
        <v>5</v>
      </c>
      <c r="AF11" s="30"/>
      <c r="AG11" s="34"/>
      <c r="AH11" s="35">
        <f ca="1">[1]対外!AH11</f>
        <v>2</v>
      </c>
      <c r="AI11" s="30"/>
      <c r="AJ11" s="34"/>
      <c r="AK11" s="35">
        <f ca="1">[1]対外!AK11</f>
        <v>2</v>
      </c>
      <c r="AL11" s="30"/>
    </row>
    <row r="12" spans="1:41" ht="13.5" customHeight="1" x14ac:dyDescent="0.15">
      <c r="C12" s="39"/>
      <c r="D12" s="35"/>
      <c r="E12" s="40" t="s">
        <v>59</v>
      </c>
      <c r="F12" s="39"/>
      <c r="G12" s="35"/>
      <c r="H12" s="40"/>
      <c r="I12" s="39"/>
      <c r="J12" s="35"/>
      <c r="K12" s="40"/>
      <c r="L12" s="39"/>
      <c r="M12" s="35"/>
      <c r="N12" s="40" t="s">
        <v>60</v>
      </c>
      <c r="O12" s="39"/>
      <c r="P12" s="35"/>
      <c r="Q12" s="40"/>
      <c r="R12" s="39"/>
      <c r="S12" s="35"/>
      <c r="T12" s="40"/>
      <c r="U12" s="39"/>
      <c r="V12" s="35"/>
      <c r="W12" s="40"/>
      <c r="X12" s="39"/>
      <c r="Y12" s="35"/>
      <c r="Z12" s="40"/>
      <c r="AA12" s="39"/>
      <c r="AB12" s="35"/>
      <c r="AC12" s="40"/>
      <c r="AD12" s="39"/>
      <c r="AE12" s="35"/>
      <c r="AF12" s="40"/>
      <c r="AG12" s="39"/>
      <c r="AH12" s="35"/>
      <c r="AI12" s="40"/>
      <c r="AJ12" s="39"/>
      <c r="AK12" s="35"/>
      <c r="AL12" s="40"/>
      <c r="AO12" s="42"/>
    </row>
    <row r="13" spans="1:41" ht="13.5" customHeight="1" x14ac:dyDescent="0.15">
      <c r="C13" s="27" t="str">
        <f>DAY(B$98+3)&amp;CHOOSE(WEEKDAY(B$98+3),"日","月","火","水","木","金","土")</f>
        <v>4火</v>
      </c>
      <c r="D13" s="28"/>
      <c r="E13" s="29" t="s">
        <v>61</v>
      </c>
      <c r="F13" s="27" t="str">
        <f>DAY(E$98+3)&amp;CHOOSE(WEEKDAY(E$98+3),"日","月","火","水","木","金","土")</f>
        <v>4木</v>
      </c>
      <c r="G13" s="28"/>
      <c r="H13" s="29" t="s">
        <v>62</v>
      </c>
      <c r="I13" s="27" t="str">
        <f>DAY(H$98+3)&amp;CHOOSE(WEEKDAY(H$98+3),"日","月","火","水","木","金","土")</f>
        <v>4日</v>
      </c>
      <c r="J13" s="28"/>
      <c r="K13" s="29"/>
      <c r="L13" s="27" t="str">
        <f>DAY(K$98+3)&amp;CHOOSE(WEEKDAY(K$98+3),"日","月","火","水","木","金","土")</f>
        <v>4火</v>
      </c>
      <c r="M13" s="28"/>
      <c r="N13" s="29" t="s">
        <v>63</v>
      </c>
      <c r="O13" s="27" t="str">
        <f>DAY(N$98+3)&amp;CHOOSE(WEEKDAY(N$98+3),"日","月","火","水","木","金","土")</f>
        <v>4金</v>
      </c>
      <c r="P13" s="28"/>
      <c r="Q13" s="29"/>
      <c r="R13" s="27" t="str">
        <f>DAY(Q$98+3)&amp;CHOOSE(WEEKDAY(Q$98+3),"日","月","火","水","木","金","土")</f>
        <v>4月</v>
      </c>
      <c r="S13" s="28"/>
      <c r="T13" s="29" t="s">
        <v>64</v>
      </c>
      <c r="U13" s="27" t="str">
        <f>DAY(T$98+3)&amp;CHOOSE(WEEKDAY(T$98+3),"日","月","火","水","木","金","土")</f>
        <v>4水</v>
      </c>
      <c r="V13" s="28"/>
      <c r="W13" s="29" t="s">
        <v>65</v>
      </c>
      <c r="X13" s="27" t="str">
        <f>DAY(W$98+3)&amp;CHOOSE(WEEKDAY(W$98+3),"日","月","火","水","木","金","土")</f>
        <v>4土</v>
      </c>
      <c r="Y13" s="28"/>
      <c r="Z13" s="29" t="s">
        <v>66</v>
      </c>
      <c r="AA13" s="27" t="str">
        <f>DAY(Z$98+3)&amp;CHOOSE(WEEKDAY(Z$98+3),"日","月","火","水","木","金","土")</f>
        <v>4月</v>
      </c>
      <c r="AB13" s="28"/>
      <c r="AC13" s="29" t="s">
        <v>67</v>
      </c>
      <c r="AD13" s="27" t="str">
        <f>DAY(AC$98+3)&amp;CHOOSE(WEEKDAY(AC$98+3),"日","月","火","水","木","金","土")</f>
        <v>4木</v>
      </c>
      <c r="AE13" s="28"/>
      <c r="AF13" s="29"/>
      <c r="AG13" s="27" t="str">
        <f>DAY(AF$98+3)&amp;CHOOSE(WEEKDAY(AF$98+3),"日","月","火","水","木","金","土")</f>
        <v>4日</v>
      </c>
      <c r="AH13" s="28"/>
      <c r="AI13" s="29"/>
      <c r="AJ13" s="27" t="str">
        <f>DAY(AI$98+3)&amp;CHOOSE(WEEKDAY(AI$98+3),"日","月","火","水","木","金","土")</f>
        <v>4日</v>
      </c>
      <c r="AK13" s="28"/>
      <c r="AL13" s="29"/>
    </row>
    <row r="14" spans="1:41" ht="13.5" customHeight="1" x14ac:dyDescent="0.15">
      <c r="A14" s="2">
        <v>3</v>
      </c>
      <c r="C14" s="34"/>
      <c r="D14" s="35">
        <f ca="1">[1]対外!D14</f>
        <v>6</v>
      </c>
      <c r="E14" s="30" t="s">
        <v>68</v>
      </c>
      <c r="F14" s="34"/>
      <c r="G14" s="35">
        <f ca="1">[1]対外!G14</f>
        <v>3</v>
      </c>
      <c r="H14" s="30"/>
      <c r="I14" s="34"/>
      <c r="J14" s="35">
        <f ca="1">[1]対外!J14</f>
        <v>2</v>
      </c>
      <c r="K14" s="30"/>
      <c r="L14" s="34"/>
      <c r="M14" s="35">
        <f ca="1">[1]対外!M14</f>
        <v>1</v>
      </c>
      <c r="N14" s="30"/>
      <c r="O14" s="34"/>
      <c r="P14" s="35">
        <f ca="1">[1]対外!P14</f>
        <v>5</v>
      </c>
      <c r="Q14" s="30" t="s">
        <v>69</v>
      </c>
      <c r="R14" s="34"/>
      <c r="S14" s="35">
        <f ca="1">[1]対外!S14</f>
        <v>1</v>
      </c>
      <c r="T14" s="30" t="s">
        <v>70</v>
      </c>
      <c r="U14" s="34"/>
      <c r="V14" s="35">
        <f ca="1">[1]対外!V14</f>
        <v>1</v>
      </c>
      <c r="W14" s="30" t="s">
        <v>71</v>
      </c>
      <c r="X14" s="34"/>
      <c r="Y14" s="35">
        <f ca="1">[1]対外!Y14</f>
        <v>2</v>
      </c>
      <c r="Z14" s="30"/>
      <c r="AA14" s="34"/>
      <c r="AB14" s="35">
        <f ca="1">[1]対外!AB14</f>
        <v>1</v>
      </c>
      <c r="AC14" s="30"/>
      <c r="AD14" s="34"/>
      <c r="AE14" s="35">
        <f ca="1">[1]対外!AE14</f>
        <v>5</v>
      </c>
      <c r="AF14" s="30"/>
      <c r="AG14" s="34"/>
      <c r="AH14" s="35">
        <f ca="1">[1]対外!AH14</f>
        <v>2</v>
      </c>
      <c r="AI14" s="30"/>
      <c r="AJ14" s="34"/>
      <c r="AK14" s="35">
        <f ca="1">[1]対外!AK14</f>
        <v>2</v>
      </c>
      <c r="AL14" s="30"/>
    </row>
    <row r="15" spans="1:41" ht="13.5" customHeight="1" x14ac:dyDescent="0.15">
      <c r="C15" s="39"/>
      <c r="D15" s="35"/>
      <c r="E15" s="40" t="s">
        <v>72</v>
      </c>
      <c r="F15" s="39"/>
      <c r="G15" s="35"/>
      <c r="H15" s="40"/>
      <c r="I15" s="39"/>
      <c r="J15" s="35"/>
      <c r="K15" s="40"/>
      <c r="L15" s="39"/>
      <c r="M15" s="35"/>
      <c r="N15" s="40" t="s">
        <v>70</v>
      </c>
      <c r="O15" s="39"/>
      <c r="P15" s="35"/>
      <c r="Q15" s="40"/>
      <c r="R15" s="39"/>
      <c r="S15" s="35"/>
      <c r="T15" s="40" t="s">
        <v>73</v>
      </c>
      <c r="U15" s="39"/>
      <c r="V15" s="35"/>
      <c r="W15" s="40"/>
      <c r="X15" s="39"/>
      <c r="Y15" s="35"/>
      <c r="Z15" s="40"/>
      <c r="AA15" s="39"/>
      <c r="AB15" s="35"/>
      <c r="AC15" s="40" t="s">
        <v>74</v>
      </c>
      <c r="AD15" s="39"/>
      <c r="AE15" s="35"/>
      <c r="AF15" s="40"/>
      <c r="AG15" s="39"/>
      <c r="AH15" s="35"/>
      <c r="AI15" s="40"/>
      <c r="AJ15" s="39"/>
      <c r="AK15" s="35"/>
      <c r="AL15" s="40"/>
    </row>
    <row r="16" spans="1:41" ht="13.5" customHeight="1" x14ac:dyDescent="0.15">
      <c r="C16" s="27" t="str">
        <f>DAY(B$98+4)&amp;CHOOSE(WEEKDAY(B$98+4),"日","月","火","水","木","金","土")</f>
        <v>5水</v>
      </c>
      <c r="D16" s="28"/>
      <c r="E16" s="29" t="s">
        <v>75</v>
      </c>
      <c r="F16" s="27" t="str">
        <f>DAY(E$98+4)&amp;CHOOSE(WEEKDAY(E$98+4),"日","月","火","水","木","金","土")</f>
        <v>5金</v>
      </c>
      <c r="G16" s="28"/>
      <c r="H16" s="29" t="s">
        <v>76</v>
      </c>
      <c r="I16" s="27" t="str">
        <f>DAY(H$98+4)&amp;CHOOSE(WEEKDAY(H$98+4),"日","月","火","水","木","金","土")</f>
        <v>5月</v>
      </c>
      <c r="J16" s="28"/>
      <c r="K16" s="29" t="s">
        <v>77</v>
      </c>
      <c r="L16" s="27" t="str">
        <f>DAY(K$98+4)&amp;CHOOSE(WEEKDAY(K$98+4),"日","月","火","水","木","金","土")</f>
        <v>5水</v>
      </c>
      <c r="M16" s="28"/>
      <c r="N16" s="29" t="s">
        <v>78</v>
      </c>
      <c r="O16" s="27" t="str">
        <f>DAY(N$98+4)&amp;CHOOSE(WEEKDAY(N$98+4),"日","月","火","水","木","金","土")</f>
        <v>5土</v>
      </c>
      <c r="P16" s="28"/>
      <c r="Q16" s="29"/>
      <c r="R16" s="27" t="str">
        <f>DAY(Q$98+4)&amp;CHOOSE(WEEKDAY(Q$98+4),"日","月","火","水","木","金","土")</f>
        <v>5火</v>
      </c>
      <c r="S16" s="28"/>
      <c r="T16" s="29"/>
      <c r="U16" s="27" t="str">
        <f>DAY(T$98+4)&amp;CHOOSE(WEEKDAY(T$98+4),"日","月","火","水","木","金","土")</f>
        <v>5木</v>
      </c>
      <c r="V16" s="28"/>
      <c r="W16" s="29" t="s">
        <v>79</v>
      </c>
      <c r="X16" s="27" t="str">
        <f>DAY(W$98+4)&amp;CHOOSE(WEEKDAY(W$98+4),"日","月","火","水","木","金","土")</f>
        <v>5日</v>
      </c>
      <c r="Y16" s="28"/>
      <c r="Z16" s="29" t="s">
        <v>80</v>
      </c>
      <c r="AA16" s="27" t="str">
        <f>DAY(Z$98+4)&amp;CHOOSE(WEEKDAY(Z$98+4),"日","月","火","水","木","金","土")</f>
        <v>5火</v>
      </c>
      <c r="AB16" s="28"/>
      <c r="AC16" s="29" t="s">
        <v>81</v>
      </c>
      <c r="AD16" s="27" t="str">
        <f>DAY(AC$98+4)&amp;CHOOSE(WEEKDAY(AC$98+4),"日","月","火","水","木","金","土")</f>
        <v>5金</v>
      </c>
      <c r="AE16" s="28"/>
      <c r="AF16" s="29" t="s">
        <v>82</v>
      </c>
      <c r="AG16" s="27" t="str">
        <f>DAY(AF$98+4)&amp;CHOOSE(WEEKDAY(AF$98+4),"日","月","火","水","木","金","土")</f>
        <v>5月</v>
      </c>
      <c r="AH16" s="28"/>
      <c r="AI16" s="29" t="s">
        <v>83</v>
      </c>
      <c r="AJ16" s="27" t="str">
        <f>DAY(AI$98+4)&amp;CHOOSE(WEEKDAY(AI$98+4),"日","月","火","水","木","金","土")</f>
        <v>5月</v>
      </c>
      <c r="AK16" s="28"/>
      <c r="AL16" s="29" t="s">
        <v>84</v>
      </c>
    </row>
    <row r="17" spans="1:40" ht="13.5" customHeight="1" x14ac:dyDescent="0.15">
      <c r="A17" s="2">
        <v>4</v>
      </c>
      <c r="C17" s="34"/>
      <c r="D17" s="35">
        <f ca="1">[1]対外!D17</f>
        <v>6</v>
      </c>
      <c r="E17" s="30" t="s">
        <v>85</v>
      </c>
      <c r="F17" s="34"/>
      <c r="G17" s="35">
        <f ca="1">[1]対外!G17</f>
        <v>3</v>
      </c>
      <c r="H17" s="30"/>
      <c r="I17" s="34"/>
      <c r="J17" s="35">
        <f ca="1">[1]対外!J17</f>
        <v>1</v>
      </c>
      <c r="K17" s="30"/>
      <c r="L17" s="34"/>
      <c r="M17" s="35">
        <f ca="1">[1]対外!M17</f>
        <v>1</v>
      </c>
      <c r="N17" s="30" t="s">
        <v>86</v>
      </c>
      <c r="O17" s="34"/>
      <c r="P17" s="35">
        <f ca="1">[1]対外!P17</f>
        <v>2</v>
      </c>
      <c r="Q17" s="30"/>
      <c r="R17" s="34"/>
      <c r="S17" s="35">
        <f ca="1">[1]対外!S17</f>
        <v>3</v>
      </c>
      <c r="T17" s="30" t="s">
        <v>87</v>
      </c>
      <c r="U17" s="34"/>
      <c r="V17" s="35">
        <f ca="1">[1]対外!V17</f>
        <v>1</v>
      </c>
      <c r="W17" s="30" t="s">
        <v>88</v>
      </c>
      <c r="X17" s="34"/>
      <c r="Y17" s="35">
        <f ca="1">[1]対外!Y17</f>
        <v>2</v>
      </c>
      <c r="Z17" s="30"/>
      <c r="AA17" s="34"/>
      <c r="AB17" s="35">
        <f ca="1">[1]対外!AB17</f>
        <v>1</v>
      </c>
      <c r="AC17" s="30" t="s">
        <v>89</v>
      </c>
      <c r="AD17" s="34"/>
      <c r="AE17" s="35">
        <f ca="1">[1]対外!AE17</f>
        <v>1</v>
      </c>
      <c r="AF17" s="30" t="s">
        <v>90</v>
      </c>
      <c r="AG17" s="34"/>
      <c r="AH17" s="35">
        <f ca="1">[1]対外!AH17</f>
        <v>1</v>
      </c>
      <c r="AI17" s="30" t="s">
        <v>70</v>
      </c>
      <c r="AJ17" s="34"/>
      <c r="AK17" s="35">
        <f ca="1">[1]対外!AK17</f>
        <v>1</v>
      </c>
      <c r="AL17" s="30" t="s">
        <v>89</v>
      </c>
    </row>
    <row r="18" spans="1:40" ht="13.5" customHeight="1" x14ac:dyDescent="0.15">
      <c r="C18" s="39"/>
      <c r="D18" s="35"/>
      <c r="E18" s="40" t="s">
        <v>91</v>
      </c>
      <c r="F18" s="39"/>
      <c r="G18" s="35"/>
      <c r="H18" s="40"/>
      <c r="I18" s="39"/>
      <c r="J18" s="35"/>
      <c r="K18" s="40" t="s">
        <v>92</v>
      </c>
      <c r="L18" s="39"/>
      <c r="M18" s="35"/>
      <c r="N18" s="40" t="s">
        <v>46</v>
      </c>
      <c r="O18" s="39"/>
      <c r="P18" s="35"/>
      <c r="Q18" s="40"/>
      <c r="R18" s="39"/>
      <c r="S18" s="35"/>
      <c r="T18" s="40"/>
      <c r="U18" s="39"/>
      <c r="V18" s="35"/>
      <c r="W18" s="40"/>
      <c r="X18" s="39"/>
      <c r="Y18" s="35"/>
      <c r="Z18" s="40"/>
      <c r="AA18" s="39"/>
      <c r="AB18" s="35"/>
      <c r="AC18" s="40"/>
      <c r="AD18" s="39"/>
      <c r="AE18" s="35"/>
      <c r="AF18" s="40" t="s">
        <v>93</v>
      </c>
      <c r="AG18" s="39"/>
      <c r="AH18" s="35"/>
      <c r="AI18" s="40"/>
      <c r="AJ18" s="39"/>
      <c r="AK18" s="35"/>
      <c r="AL18" s="40"/>
    </row>
    <row r="19" spans="1:40" ht="13.5" customHeight="1" x14ac:dyDescent="0.15">
      <c r="C19" s="27" t="str">
        <f>DAY(B$98+5)&amp;CHOOSE(WEEKDAY(B$98+5),"日","月","火","水","木","金","土")</f>
        <v>6木</v>
      </c>
      <c r="D19" s="28"/>
      <c r="E19" s="29" t="s">
        <v>94</v>
      </c>
      <c r="F19" s="27" t="str">
        <f>DAY(E$98+5)&amp;CHOOSE(WEEKDAY(E$98+5),"日","月","火","水","木","金","土")</f>
        <v>6土</v>
      </c>
      <c r="G19" s="28"/>
      <c r="H19" s="29" t="s">
        <v>95</v>
      </c>
      <c r="I19" s="27" t="str">
        <f>DAY(H$98+5)&amp;CHOOSE(WEEKDAY(H$98+5),"日","月","火","水","木","金","土")</f>
        <v>6火</v>
      </c>
      <c r="J19" s="28"/>
      <c r="K19" s="29" t="s">
        <v>96</v>
      </c>
      <c r="L19" s="27" t="str">
        <f>DAY(K$98+5)&amp;CHOOSE(WEEKDAY(K$98+5),"日","月","火","水","木","金","土")</f>
        <v>6木</v>
      </c>
      <c r="M19" s="28"/>
      <c r="N19" s="29" t="s">
        <v>83</v>
      </c>
      <c r="O19" s="27" t="str">
        <f>DAY(N$98+5)&amp;CHOOSE(WEEKDAY(N$98+5),"日","月","火","水","木","金","土")</f>
        <v>6日</v>
      </c>
      <c r="P19" s="28"/>
      <c r="Q19" s="29"/>
      <c r="R19" s="27" t="str">
        <f>DAY(Q$98+5)&amp;CHOOSE(WEEKDAY(Q$98+5),"日","月","火","水","木","金","土")</f>
        <v>6水</v>
      </c>
      <c r="S19" s="28"/>
      <c r="T19" s="29" t="s">
        <v>81</v>
      </c>
      <c r="U19" s="27" t="str">
        <f>DAY(T$98+5)&amp;CHOOSE(WEEKDAY(T$98+5),"日","月","火","水","木","金","土")</f>
        <v>6金</v>
      </c>
      <c r="V19" s="28"/>
      <c r="W19" s="29" t="s">
        <v>97</v>
      </c>
      <c r="X19" s="27" t="str">
        <f>DAY(W$98+5)&amp;CHOOSE(WEEKDAY(W$98+5),"日","月","火","水","木","金","土")</f>
        <v>6月</v>
      </c>
      <c r="Y19" s="28"/>
      <c r="Z19" s="29" t="s">
        <v>83</v>
      </c>
      <c r="AA19" s="27" t="str">
        <f>DAY(Z$98+5)&amp;CHOOSE(WEEKDAY(Z$98+5),"日","月","火","水","木","金","土")</f>
        <v>6水</v>
      </c>
      <c r="AB19" s="28"/>
      <c r="AC19" s="29" t="s">
        <v>17</v>
      </c>
      <c r="AD19" s="27" t="str">
        <f>DAY(AC$98+5)&amp;CHOOSE(WEEKDAY(AC$98+5),"日","月","火","水","木","金","土")</f>
        <v>6土</v>
      </c>
      <c r="AE19" s="28"/>
      <c r="AF19" s="29"/>
      <c r="AG19" s="27" t="str">
        <f>DAY(AF$98+5)&amp;CHOOSE(WEEKDAY(AF$98+5),"日","月","火","水","木","金","土")</f>
        <v>6火</v>
      </c>
      <c r="AH19" s="28"/>
      <c r="AI19" s="29" t="s">
        <v>96</v>
      </c>
      <c r="AJ19" s="27" t="str">
        <f>DAY(AI$98+5)&amp;CHOOSE(WEEKDAY(AI$98+5),"日","月","火","水","木","金","土")</f>
        <v>6火</v>
      </c>
      <c r="AK19" s="28"/>
      <c r="AL19" s="29" t="s">
        <v>96</v>
      </c>
    </row>
    <row r="20" spans="1:40" ht="13.5" customHeight="1" x14ac:dyDescent="0.15">
      <c r="A20" s="2">
        <v>5</v>
      </c>
      <c r="C20" s="34"/>
      <c r="D20" s="35">
        <f ca="1">[1]対外!D20</f>
        <v>6</v>
      </c>
      <c r="E20" s="30" t="s">
        <v>98</v>
      </c>
      <c r="F20" s="34"/>
      <c r="G20" s="35">
        <f ca="1">[1]対外!G20</f>
        <v>2</v>
      </c>
      <c r="H20" s="30"/>
      <c r="I20" s="34"/>
      <c r="J20" s="35">
        <f ca="1">[1]対外!J20</f>
        <v>1</v>
      </c>
      <c r="K20" s="30" t="s">
        <v>99</v>
      </c>
      <c r="L20" s="34"/>
      <c r="M20" s="35">
        <f ca="1">[1]対外!M20</f>
        <v>1</v>
      </c>
      <c r="N20" s="30" t="s">
        <v>100</v>
      </c>
      <c r="O20" s="34"/>
      <c r="P20" s="35">
        <f ca="1">[1]対外!P20</f>
        <v>2</v>
      </c>
      <c r="Q20" s="30"/>
      <c r="R20" s="34"/>
      <c r="S20" s="35">
        <f ca="1">[1]対外!S20</f>
        <v>1</v>
      </c>
      <c r="T20" s="30" t="s">
        <v>101</v>
      </c>
      <c r="U20" s="34"/>
      <c r="V20" s="35">
        <f ca="1">[1]対外!V20</f>
        <v>1</v>
      </c>
      <c r="W20" s="30" t="s">
        <v>102</v>
      </c>
      <c r="X20" s="34"/>
      <c r="Y20" s="35">
        <f ca="1">[1]対外!Y20</f>
        <v>1</v>
      </c>
      <c r="Z20" s="30"/>
      <c r="AA20" s="34"/>
      <c r="AB20" s="35">
        <f ca="1">[1]対外!AB20</f>
        <v>1</v>
      </c>
      <c r="AC20" s="30" t="s">
        <v>46</v>
      </c>
      <c r="AD20" s="34"/>
      <c r="AE20" s="35">
        <f ca="1">[1]対外!AE20</f>
        <v>2</v>
      </c>
      <c r="AF20" s="30"/>
      <c r="AG20" s="34"/>
      <c r="AH20" s="35">
        <f ca="1">[1]対外!AH20</f>
        <v>1</v>
      </c>
      <c r="AI20" s="30"/>
      <c r="AJ20" s="34"/>
      <c r="AK20" s="35">
        <f ca="1">[1]対外!AK20</f>
        <v>1</v>
      </c>
      <c r="AL20" s="30" t="s">
        <v>103</v>
      </c>
    </row>
    <row r="21" spans="1:40" ht="13.5" customHeight="1" x14ac:dyDescent="0.15">
      <c r="C21" s="39"/>
      <c r="D21" s="35"/>
      <c r="E21" s="40" t="s">
        <v>104</v>
      </c>
      <c r="F21" s="39"/>
      <c r="G21" s="35"/>
      <c r="H21" s="40"/>
      <c r="I21" s="39"/>
      <c r="J21" s="35"/>
      <c r="K21" s="40" t="s">
        <v>105</v>
      </c>
      <c r="L21" s="39"/>
      <c r="M21" s="35"/>
      <c r="N21" s="40" t="s">
        <v>106</v>
      </c>
      <c r="O21" s="39"/>
      <c r="P21" s="35"/>
      <c r="Q21" s="40"/>
      <c r="R21" s="39"/>
      <c r="S21" s="35"/>
      <c r="T21" s="40"/>
      <c r="U21" s="39"/>
      <c r="V21" s="35"/>
      <c r="W21" s="40" t="s">
        <v>107</v>
      </c>
      <c r="X21" s="39"/>
      <c r="Y21" s="35"/>
      <c r="Z21" s="40" t="s">
        <v>108</v>
      </c>
      <c r="AA21" s="39"/>
      <c r="AB21" s="35"/>
      <c r="AC21" s="40"/>
      <c r="AD21" s="39"/>
      <c r="AE21" s="35"/>
      <c r="AF21" s="40"/>
      <c r="AG21" s="39"/>
      <c r="AH21" s="35"/>
      <c r="AI21" s="40"/>
      <c r="AJ21" s="39"/>
      <c r="AK21" s="35"/>
      <c r="AL21" s="40"/>
      <c r="AN21" s="42"/>
    </row>
    <row r="22" spans="1:40" ht="13.5" customHeight="1" x14ac:dyDescent="0.15">
      <c r="C22" s="27" t="str">
        <f>DAY(B$98+6)&amp;CHOOSE(WEEKDAY(B$98+6),"日","月","火","水","木","金","土")</f>
        <v>7金</v>
      </c>
      <c r="D22" s="28"/>
      <c r="E22" s="29" t="s">
        <v>109</v>
      </c>
      <c r="F22" s="27" t="str">
        <f>DAY(E$98+6)&amp;CHOOSE(WEEKDAY(E$98+6),"日","月","火","水","木","金","土")</f>
        <v>7日</v>
      </c>
      <c r="G22" s="28"/>
      <c r="H22" s="29"/>
      <c r="I22" s="27" t="str">
        <f>DAY(H$98+6)&amp;CHOOSE(WEEKDAY(H$98+6),"日","月","火","水","木","金","土")</f>
        <v>7水</v>
      </c>
      <c r="J22" s="28"/>
      <c r="K22" s="29" t="s">
        <v>17</v>
      </c>
      <c r="L22" s="27" t="str">
        <f>DAY(K$98+6)&amp;CHOOSE(WEEKDAY(K$98+6),"日","月","火","水","木","金","土")</f>
        <v>7金</v>
      </c>
      <c r="M22" s="28"/>
      <c r="N22" s="29" t="s">
        <v>110</v>
      </c>
      <c r="O22" s="27" t="str">
        <f>DAY(N$98+6)&amp;CHOOSE(WEEKDAY(N$98+6),"日","月","火","水","木","金","土")</f>
        <v>7月</v>
      </c>
      <c r="P22" s="28"/>
      <c r="Q22" s="29"/>
      <c r="R22" s="27" t="str">
        <f>DAY(Q$98+6)&amp;CHOOSE(WEEKDAY(Q$98+6),"日","月","火","水","木","金","土")</f>
        <v>7木</v>
      </c>
      <c r="S22" s="28"/>
      <c r="T22" s="29" t="s">
        <v>83</v>
      </c>
      <c r="U22" s="27" t="str">
        <f>DAY(T$98+6)&amp;CHOOSE(WEEKDAY(T$98+6),"日","月","火","水","木","金","土")</f>
        <v>7土</v>
      </c>
      <c r="V22" s="28"/>
      <c r="W22" s="29"/>
      <c r="X22" s="27" t="str">
        <f>DAY(W$98+6)&amp;CHOOSE(WEEKDAY(W$98+6),"日","月","火","水","木","金","土")</f>
        <v>7火</v>
      </c>
      <c r="Y22" s="28"/>
      <c r="Z22" s="29" t="s">
        <v>111</v>
      </c>
      <c r="AA22" s="27" t="str">
        <f>DAY(Z$98+6)&amp;CHOOSE(WEEKDAY(Z$98+6),"日","月","火","水","木","金","土")</f>
        <v>7木</v>
      </c>
      <c r="AB22" s="28"/>
      <c r="AC22" s="29" t="s">
        <v>83</v>
      </c>
      <c r="AD22" s="27" t="str">
        <f>DAY(AC$98+6)&amp;CHOOSE(WEEKDAY(AC$98+6),"日","月","火","水","木","金","土")</f>
        <v>7日</v>
      </c>
      <c r="AE22" s="28"/>
      <c r="AF22" s="29"/>
      <c r="AG22" s="27" t="str">
        <f>DAY(AF$98+6)&amp;CHOOSE(WEEKDAY(AF$98+6),"日","月","火","水","木","金","土")</f>
        <v>7水</v>
      </c>
      <c r="AH22" s="28"/>
      <c r="AI22" s="29" t="s">
        <v>17</v>
      </c>
      <c r="AJ22" s="27" t="str">
        <f>DAY(AI$98+6)&amp;CHOOSE(WEEKDAY(AI$98+6),"日","月","火","水","木","金","土")</f>
        <v>7水</v>
      </c>
      <c r="AK22" s="28"/>
      <c r="AL22" s="29" t="s">
        <v>17</v>
      </c>
    </row>
    <row r="23" spans="1:40" ht="13.5" customHeight="1" x14ac:dyDescent="0.15">
      <c r="A23" s="2">
        <v>6</v>
      </c>
      <c r="C23" s="34"/>
      <c r="D23" s="35">
        <f ca="1">[1]対外!D23</f>
        <v>1</v>
      </c>
      <c r="E23" s="30"/>
      <c r="F23" s="34"/>
      <c r="G23" s="35">
        <f ca="1">[1]対外!G23</f>
        <v>2</v>
      </c>
      <c r="H23" s="30"/>
      <c r="I23" s="34"/>
      <c r="J23" s="35">
        <f ca="1">[1]対外!J23</f>
        <v>1</v>
      </c>
      <c r="K23" s="30"/>
      <c r="L23" s="34"/>
      <c r="M23" s="35">
        <f ca="1">[1]対外!M23</f>
        <v>1</v>
      </c>
      <c r="N23" s="30"/>
      <c r="O23" s="34"/>
      <c r="P23" s="35">
        <f ca="1">[1]対外!P23</f>
        <v>5</v>
      </c>
      <c r="Q23" s="30"/>
      <c r="R23" s="34"/>
      <c r="S23" s="35">
        <f ca="1">[1]対外!S23</f>
        <v>1</v>
      </c>
      <c r="T23" s="30"/>
      <c r="U23" s="34"/>
      <c r="V23" s="35">
        <f ca="1">[1]対外!V23</f>
        <v>2</v>
      </c>
      <c r="W23" s="30"/>
      <c r="X23" s="34"/>
      <c r="Y23" s="35">
        <f ca="1">[1]対外!Y23</f>
        <v>1</v>
      </c>
      <c r="Z23" s="30" t="s">
        <v>112</v>
      </c>
      <c r="AA23" s="34"/>
      <c r="AB23" s="35">
        <f ca="1">[1]対外!AB23</f>
        <v>1</v>
      </c>
      <c r="AC23" s="30"/>
      <c r="AD23" s="34"/>
      <c r="AE23" s="35">
        <f ca="1">[1]対外!AE23</f>
        <v>2</v>
      </c>
      <c r="AF23" s="30"/>
      <c r="AG23" s="34"/>
      <c r="AH23" s="35">
        <f ca="1">[1]対外!AH23</f>
        <v>1</v>
      </c>
      <c r="AI23" s="30"/>
      <c r="AJ23" s="34"/>
      <c r="AK23" s="35">
        <f ca="1">[1]対外!AK23</f>
        <v>1</v>
      </c>
      <c r="AL23" s="30" t="s">
        <v>113</v>
      </c>
    </row>
    <row r="24" spans="1:40" ht="13.5" customHeight="1" x14ac:dyDescent="0.15">
      <c r="C24" s="39"/>
      <c r="D24" s="35"/>
      <c r="E24" s="40" t="s">
        <v>114</v>
      </c>
      <c r="F24" s="39"/>
      <c r="G24" s="35"/>
      <c r="H24" s="43"/>
      <c r="I24" s="39"/>
      <c r="J24" s="35"/>
      <c r="K24" s="40" t="s">
        <v>115</v>
      </c>
      <c r="L24" s="39"/>
      <c r="M24" s="35"/>
      <c r="N24" s="40" t="s">
        <v>116</v>
      </c>
      <c r="O24" s="39"/>
      <c r="P24" s="35"/>
      <c r="Q24" s="40"/>
      <c r="R24" s="39"/>
      <c r="S24" s="35"/>
      <c r="T24" s="40"/>
      <c r="U24" s="39"/>
      <c r="V24" s="35"/>
      <c r="W24" s="40"/>
      <c r="X24" s="39"/>
      <c r="Y24" s="35"/>
      <c r="Z24" s="40" t="s">
        <v>117</v>
      </c>
      <c r="AA24" s="39"/>
      <c r="AB24" s="35"/>
      <c r="AC24" s="40"/>
      <c r="AD24" s="39"/>
      <c r="AE24" s="35"/>
      <c r="AF24" s="40"/>
      <c r="AG24" s="39"/>
      <c r="AH24" s="35"/>
      <c r="AI24" s="40"/>
      <c r="AJ24" s="39"/>
      <c r="AK24" s="35"/>
      <c r="AL24" s="40"/>
    </row>
    <row r="25" spans="1:40" ht="13.5" customHeight="1" x14ac:dyDescent="0.15">
      <c r="C25" s="27" t="str">
        <f>DAY(B$98+7)&amp;CHOOSE(WEEKDAY(B$98+7),"日","月","火","水","木","金","土")</f>
        <v>8土</v>
      </c>
      <c r="D25" s="28"/>
      <c r="E25" s="29"/>
      <c r="F25" s="27" t="str">
        <f>DAY(E$98+7)&amp;CHOOSE(WEEKDAY(E$98+7),"日","月","火","水","木","金","土")</f>
        <v>8月</v>
      </c>
      <c r="G25" s="28"/>
      <c r="H25" s="30" t="s">
        <v>118</v>
      </c>
      <c r="I25" s="27" t="str">
        <f>DAY(H$98+7)&amp;CHOOSE(WEEKDAY(H$98+7),"日","月","火","水","木","金","土")</f>
        <v>8木</v>
      </c>
      <c r="J25" s="28"/>
      <c r="K25" s="29" t="s">
        <v>119</v>
      </c>
      <c r="L25" s="27" t="str">
        <f>DAY(K$98+7)&amp;CHOOSE(WEEKDAY(K$98+7),"日","月","火","水","木","金","土")</f>
        <v>8土</v>
      </c>
      <c r="M25" s="28"/>
      <c r="N25" s="29"/>
      <c r="O25" s="27" t="str">
        <f>DAY(N$98+7)&amp;CHOOSE(WEEKDAY(N$98+7),"日","月","火","水","木","金","土")</f>
        <v>8火</v>
      </c>
      <c r="P25" s="28"/>
      <c r="Q25" s="29"/>
      <c r="R25" s="27" t="str">
        <f>DAY(Q$98+7)&amp;CHOOSE(WEEKDAY(Q$98+7),"日","月","火","水","木","金","土")</f>
        <v>8金</v>
      </c>
      <c r="S25" s="28"/>
      <c r="T25" s="29" t="s">
        <v>120</v>
      </c>
      <c r="U25" s="27" t="str">
        <f>DAY(T$98+7)&amp;CHOOSE(WEEKDAY(T$98+7),"日","月","火","水","木","金","土")</f>
        <v>8日</v>
      </c>
      <c r="V25" s="28"/>
      <c r="W25" s="29"/>
      <c r="X25" s="27" t="str">
        <f>DAY(W$98+7)&amp;CHOOSE(WEEKDAY(W$98+7),"日","月","火","水","木","金","土")</f>
        <v>8水</v>
      </c>
      <c r="Y25" s="28"/>
      <c r="Z25" s="29" t="s">
        <v>17</v>
      </c>
      <c r="AA25" s="27" t="str">
        <f>DAY(Z$98+7)&amp;CHOOSE(WEEKDAY(Z$98+7),"日","月","火","水","木","金","土")</f>
        <v>8金</v>
      </c>
      <c r="AB25" s="28"/>
      <c r="AC25" s="29" t="s">
        <v>121</v>
      </c>
      <c r="AD25" s="27" t="str">
        <f>DAY(AC$98+7)&amp;CHOOSE(WEEKDAY(AC$98+7),"日","月","火","水","木","金","土")</f>
        <v>8月</v>
      </c>
      <c r="AE25" s="28"/>
      <c r="AF25" s="29"/>
      <c r="AG25" s="27" t="str">
        <f>DAY(AF$98+7)&amp;CHOOSE(WEEKDAY(AF$98+7),"日","月","火","水","木","金","土")</f>
        <v>8木</v>
      </c>
      <c r="AH25" s="28"/>
      <c r="AI25" s="29" t="s">
        <v>122</v>
      </c>
      <c r="AJ25" s="27" t="str">
        <f>DAY(AI$98+7)&amp;CHOOSE(WEEKDAY(AI$98+7),"日","月","火","水","木","金","土")</f>
        <v>8木</v>
      </c>
      <c r="AK25" s="28"/>
      <c r="AL25" s="29" t="s">
        <v>83</v>
      </c>
    </row>
    <row r="26" spans="1:40" ht="13.5" customHeight="1" x14ac:dyDescent="0.15">
      <c r="A26" s="2">
        <v>7</v>
      </c>
      <c r="C26" s="34"/>
      <c r="D26" s="35">
        <f ca="1">[1]対外!D26</f>
        <v>2</v>
      </c>
      <c r="E26" s="30"/>
      <c r="F26" s="34"/>
      <c r="G26" s="35">
        <f ca="1">[1]対外!G26</f>
        <v>1</v>
      </c>
      <c r="H26" s="36" t="s">
        <v>123</v>
      </c>
      <c r="I26" s="34"/>
      <c r="J26" s="35">
        <f ca="1">[1]対外!J26</f>
        <v>1</v>
      </c>
      <c r="K26" s="30" t="s">
        <v>89</v>
      </c>
      <c r="L26" s="34"/>
      <c r="M26" s="35">
        <f ca="1">[1]対外!M26</f>
        <v>2</v>
      </c>
      <c r="N26" s="30"/>
      <c r="O26" s="34"/>
      <c r="P26" s="35">
        <f ca="1">[1]対外!P26</f>
        <v>5</v>
      </c>
      <c r="Q26" s="30"/>
      <c r="R26" s="34"/>
      <c r="S26" s="35">
        <f ca="1">[1]対外!S26</f>
        <v>1</v>
      </c>
      <c r="T26" s="30"/>
      <c r="U26" s="34"/>
      <c r="V26" s="35">
        <f ca="1">[1]対外!V26</f>
        <v>2</v>
      </c>
      <c r="W26" s="30"/>
      <c r="X26" s="34"/>
      <c r="Y26" s="35">
        <f ca="1">[1]対外!Y26</f>
        <v>1</v>
      </c>
      <c r="Z26" s="30" t="s">
        <v>124</v>
      </c>
      <c r="AA26" s="34"/>
      <c r="AB26" s="35">
        <f ca="1">[1]対外!AB26</f>
        <v>1</v>
      </c>
      <c r="AC26" s="30" t="s">
        <v>125</v>
      </c>
      <c r="AD26" s="34"/>
      <c r="AE26" s="35">
        <f ca="1">[1]対外!AE26</f>
        <v>3</v>
      </c>
      <c r="AF26" s="30" t="s">
        <v>126</v>
      </c>
      <c r="AG26" s="34"/>
      <c r="AH26" s="35">
        <f ca="1">[1]対外!AH26</f>
        <v>1</v>
      </c>
      <c r="AI26" s="30"/>
      <c r="AJ26" s="34"/>
      <c r="AK26" s="35">
        <f ca="1">[1]対外!AK26</f>
        <v>1</v>
      </c>
      <c r="AL26" s="30"/>
    </row>
    <row r="27" spans="1:40" ht="13.5" customHeight="1" x14ac:dyDescent="0.15">
      <c r="C27" s="39"/>
      <c r="D27" s="35"/>
      <c r="E27" s="40"/>
      <c r="F27" s="39"/>
      <c r="G27" s="35"/>
      <c r="H27" s="40" t="s">
        <v>127</v>
      </c>
      <c r="I27" s="39"/>
      <c r="J27" s="35"/>
      <c r="K27" s="40" t="s">
        <v>128</v>
      </c>
      <c r="L27" s="39"/>
      <c r="M27" s="35"/>
      <c r="N27" s="40"/>
      <c r="O27" s="39"/>
      <c r="P27" s="35"/>
      <c r="Q27" s="40"/>
      <c r="R27" s="39"/>
      <c r="S27" s="35"/>
      <c r="T27" s="40" t="s">
        <v>39</v>
      </c>
      <c r="U27" s="39"/>
      <c r="V27" s="35"/>
      <c r="W27" s="40"/>
      <c r="X27" s="39"/>
      <c r="Y27" s="35"/>
      <c r="Z27" s="40"/>
      <c r="AA27" s="39"/>
      <c r="AB27" s="35"/>
      <c r="AC27" s="40" t="s">
        <v>39</v>
      </c>
      <c r="AD27" s="39"/>
      <c r="AE27" s="35"/>
      <c r="AF27" s="40"/>
      <c r="AG27" s="39"/>
      <c r="AH27" s="35"/>
      <c r="AI27" s="40" t="s">
        <v>39</v>
      </c>
      <c r="AJ27" s="39"/>
      <c r="AK27" s="35"/>
      <c r="AL27" s="40"/>
    </row>
    <row r="28" spans="1:40" ht="13.5" customHeight="1" x14ac:dyDescent="0.15">
      <c r="C28" s="27" t="str">
        <f>DAY(B$98+8)&amp;CHOOSE(WEEKDAY(B$98+8),"日","月","火","水","木","金","土")</f>
        <v>9日</v>
      </c>
      <c r="D28" s="28"/>
      <c r="E28" s="29"/>
      <c r="F28" s="27" t="str">
        <f>DAY(E$98+8)&amp;CHOOSE(WEEKDAY(E$98+8),"日","月","火","水","木","金","土")</f>
        <v>9火</v>
      </c>
      <c r="G28" s="28"/>
      <c r="H28" s="29" t="s">
        <v>129</v>
      </c>
      <c r="I28" s="27" t="str">
        <f>DAY(H$98+8)&amp;CHOOSE(WEEKDAY(H$98+8),"日","月","火","水","木","金","土")</f>
        <v>9金</v>
      </c>
      <c r="J28" s="28"/>
      <c r="K28" s="29" t="s">
        <v>130</v>
      </c>
      <c r="L28" s="27" t="str">
        <f>DAY(K$98+8)&amp;CHOOSE(WEEKDAY(K$98+8),"日","月","火","水","木","金","土")</f>
        <v>9日</v>
      </c>
      <c r="M28" s="28"/>
      <c r="N28" s="29" t="s">
        <v>131</v>
      </c>
      <c r="O28" s="27" t="str">
        <f>DAY(N$98+8)&amp;CHOOSE(WEEKDAY(N$98+8),"日","月","火","水","木","金","土")</f>
        <v>9水</v>
      </c>
      <c r="P28" s="28"/>
      <c r="Q28" s="29"/>
      <c r="R28" s="27" t="str">
        <f>DAY(Q$98+8)&amp;CHOOSE(WEEKDAY(Q$98+8),"日","月","火","水","木","金","土")</f>
        <v>9土</v>
      </c>
      <c r="S28" s="28"/>
      <c r="T28" s="29"/>
      <c r="U28" s="27" t="str">
        <f>DAY(T$98+8)&amp;CHOOSE(WEEKDAY(T$98+8),"日","月","火","水","木","金","土")</f>
        <v>9月</v>
      </c>
      <c r="V28" s="28"/>
      <c r="W28" s="29"/>
      <c r="X28" s="27" t="str">
        <f>DAY(W$98+8)&amp;CHOOSE(WEEKDAY(W$98+8),"日","月","火","水","木","金","土")</f>
        <v>9木</v>
      </c>
      <c r="Y28" s="28"/>
      <c r="Z28" s="29" t="s">
        <v>132</v>
      </c>
      <c r="AA28" s="27" t="str">
        <f>DAY(Z$98+8)&amp;CHOOSE(WEEKDAY(Z$98+8),"日","月","火","水","木","金","土")</f>
        <v>9土</v>
      </c>
      <c r="AB28" s="28"/>
      <c r="AC28" s="29"/>
      <c r="AD28" s="27" t="str">
        <f>DAY(AC$98+8)&amp;CHOOSE(WEEKDAY(AC$98+8),"日","月","火","水","木","金","土")</f>
        <v>9火</v>
      </c>
      <c r="AE28" s="28"/>
      <c r="AF28" s="29" t="s">
        <v>96</v>
      </c>
      <c r="AG28" s="27" t="str">
        <f>DAY(AF$98+8)&amp;CHOOSE(WEEKDAY(AF$98+8),"日","月","火","水","木","金","土")</f>
        <v>9金</v>
      </c>
      <c r="AH28" s="28"/>
      <c r="AI28" s="29" t="s">
        <v>133</v>
      </c>
      <c r="AJ28" s="27" t="str">
        <f>DAY(AI$98+8)&amp;CHOOSE(WEEKDAY(AI$98+8),"日","月","火","水","木","金","土")</f>
        <v>9金</v>
      </c>
      <c r="AK28" s="28"/>
      <c r="AL28" s="29" t="s">
        <v>134</v>
      </c>
    </row>
    <row r="29" spans="1:40" ht="13.5" customHeight="1" x14ac:dyDescent="0.15">
      <c r="A29" s="2">
        <v>8</v>
      </c>
      <c r="C29" s="34"/>
      <c r="D29" s="35">
        <f ca="1">[1]対外!D29</f>
        <v>2</v>
      </c>
      <c r="E29" s="30"/>
      <c r="F29" s="34"/>
      <c r="G29" s="35">
        <f ca="1">[1]対外!G29</f>
        <v>1</v>
      </c>
      <c r="H29" s="30" t="s">
        <v>135</v>
      </c>
      <c r="I29" s="34"/>
      <c r="J29" s="35">
        <f ca="1">[1]対外!J29</f>
        <v>1</v>
      </c>
      <c r="K29" s="30" t="s">
        <v>136</v>
      </c>
      <c r="L29" s="34"/>
      <c r="M29" s="35">
        <f ca="1">[1]対外!M29</f>
        <v>2</v>
      </c>
      <c r="N29" s="30"/>
      <c r="O29" s="34"/>
      <c r="P29" s="35">
        <f ca="1">[1]対外!P29</f>
        <v>5</v>
      </c>
      <c r="Q29" s="30"/>
      <c r="R29" s="34"/>
      <c r="S29" s="35">
        <f ca="1">[1]対外!S29</f>
        <v>2</v>
      </c>
      <c r="T29" s="30"/>
      <c r="U29" s="34"/>
      <c r="V29" s="35">
        <f ca="1">[1]対外!V29</f>
        <v>3</v>
      </c>
      <c r="W29" s="30" t="s">
        <v>137</v>
      </c>
      <c r="X29" s="34"/>
      <c r="Y29" s="35">
        <f ca="1">[1]対外!Y29</f>
        <v>1</v>
      </c>
      <c r="Z29" s="30"/>
      <c r="AA29" s="34"/>
      <c r="AB29" s="35">
        <f ca="1">[1]対外!AB29</f>
        <v>2</v>
      </c>
      <c r="AC29" s="30"/>
      <c r="AD29" s="34"/>
      <c r="AE29" s="35">
        <f ca="1">[1]対外!AE29</f>
        <v>1</v>
      </c>
      <c r="AF29" s="30" t="s">
        <v>70</v>
      </c>
      <c r="AG29" s="34"/>
      <c r="AH29" s="35">
        <f ca="1">[1]対外!AH29</f>
        <v>1</v>
      </c>
      <c r="AI29" s="30" t="s">
        <v>138</v>
      </c>
      <c r="AJ29" s="34"/>
      <c r="AK29" s="35">
        <f ca="1">[1]対外!AK29</f>
        <v>1</v>
      </c>
      <c r="AL29" s="30" t="s">
        <v>39</v>
      </c>
    </row>
    <row r="30" spans="1:40" ht="13.5" customHeight="1" x14ac:dyDescent="0.15">
      <c r="C30" s="39"/>
      <c r="D30" s="35"/>
      <c r="E30" s="40"/>
      <c r="F30" s="39"/>
      <c r="G30" s="35"/>
      <c r="H30" s="40"/>
      <c r="I30" s="39"/>
      <c r="J30" s="35"/>
      <c r="K30" s="40" t="s">
        <v>139</v>
      </c>
      <c r="L30" s="39"/>
      <c r="M30" s="35"/>
      <c r="N30" s="40"/>
      <c r="O30" s="39"/>
      <c r="P30" s="35"/>
      <c r="Q30" s="40"/>
      <c r="R30" s="39"/>
      <c r="S30" s="35"/>
      <c r="T30" s="40"/>
      <c r="U30" s="39"/>
      <c r="V30" s="35"/>
      <c r="W30" s="40"/>
      <c r="X30" s="39"/>
      <c r="Y30" s="35"/>
      <c r="Z30" s="40"/>
      <c r="AA30" s="39"/>
      <c r="AB30" s="35"/>
      <c r="AC30" s="40"/>
      <c r="AD30" s="39"/>
      <c r="AE30" s="35"/>
      <c r="AF30" s="40" t="s">
        <v>117</v>
      </c>
      <c r="AG30" s="39"/>
      <c r="AH30" s="35"/>
      <c r="AI30" s="40" t="s">
        <v>140</v>
      </c>
      <c r="AJ30" s="39"/>
      <c r="AK30" s="35"/>
      <c r="AL30" s="40" t="s">
        <v>141</v>
      </c>
    </row>
    <row r="31" spans="1:40" ht="13.5" customHeight="1" x14ac:dyDescent="0.15">
      <c r="C31" s="27" t="str">
        <f>DAY(B$98+9)&amp;CHOOSE(WEEKDAY(B$98+9),"日","月","火","水","木","金","土")</f>
        <v>10月</v>
      </c>
      <c r="D31" s="28"/>
      <c r="E31" s="29" t="s">
        <v>142</v>
      </c>
      <c r="F31" s="27" t="str">
        <f>DAY(E$98+9)&amp;CHOOSE(WEEKDAY(E$98+9),"日","月","火","水","木","金","土")</f>
        <v>10水</v>
      </c>
      <c r="G31" s="28"/>
      <c r="H31" s="29" t="s">
        <v>17</v>
      </c>
      <c r="I31" s="27" t="str">
        <f>DAY(H$98+9)&amp;CHOOSE(WEEKDAY(H$98+9),"日","月","火","水","木","金","土")</f>
        <v>10土</v>
      </c>
      <c r="J31" s="28"/>
      <c r="K31" s="29"/>
      <c r="L31" s="27" t="str">
        <f>DAY(K$98+9)&amp;CHOOSE(WEEKDAY(K$98+9),"日","月","火","水","木","金","土")</f>
        <v>10月</v>
      </c>
      <c r="M31" s="28"/>
      <c r="N31" s="29" t="s">
        <v>143</v>
      </c>
      <c r="O31" s="27" t="str">
        <f>DAY(N$98+9)&amp;CHOOSE(WEEKDAY(N$98+9),"日","月","火","水","木","金","土")</f>
        <v>10木</v>
      </c>
      <c r="P31" s="28"/>
      <c r="Q31" s="29"/>
      <c r="R31" s="27" t="str">
        <f>DAY(Q$98+9)&amp;CHOOSE(WEEKDAY(Q$98+9),"日","月","火","水","木","金","土")</f>
        <v>10日</v>
      </c>
      <c r="S31" s="28"/>
      <c r="T31" s="29"/>
      <c r="U31" s="27" t="str">
        <f>DAY(T$98+9)&amp;CHOOSE(WEEKDAY(T$98+9),"日","月","火","水","木","金","土")</f>
        <v>10火</v>
      </c>
      <c r="V31" s="28"/>
      <c r="W31" s="29" t="s">
        <v>81</v>
      </c>
      <c r="X31" s="27" t="str">
        <f>DAY(W$98+9)&amp;CHOOSE(WEEKDAY(W$98+9),"日","月","火","水","木","金","土")</f>
        <v>10金</v>
      </c>
      <c r="Y31" s="28"/>
      <c r="Z31" s="29" t="s">
        <v>83</v>
      </c>
      <c r="AA31" s="27" t="str">
        <f>DAY(Z$98+9)&amp;CHOOSE(WEEKDAY(Z$98+9),"日","月","火","水","木","金","土")</f>
        <v>10日</v>
      </c>
      <c r="AB31" s="28"/>
      <c r="AC31" s="29" t="s">
        <v>144</v>
      </c>
      <c r="AD31" s="27" t="str">
        <f>DAY(AC$98+9)&amp;CHOOSE(WEEKDAY(AC$98+9),"日","月","火","水","木","金","土")</f>
        <v>10水</v>
      </c>
      <c r="AE31" s="28"/>
      <c r="AF31" s="29" t="s">
        <v>145</v>
      </c>
      <c r="AG31" s="27" t="str">
        <f>DAY(AF$98+9)&amp;CHOOSE(WEEKDAY(AF$98+9),"日","月","火","水","木","金","土")</f>
        <v>10土</v>
      </c>
      <c r="AH31" s="28"/>
      <c r="AI31" s="29"/>
      <c r="AJ31" s="27" t="str">
        <f>DAY(AI$98+9)&amp;CHOOSE(WEEKDAY(AI$98+9),"日","月","火","水","木","金","土")</f>
        <v>10土</v>
      </c>
      <c r="AK31" s="28"/>
      <c r="AL31" s="29"/>
    </row>
    <row r="32" spans="1:40" ht="13.5" customHeight="1" x14ac:dyDescent="0.15">
      <c r="A32" s="2">
        <v>9</v>
      </c>
      <c r="C32" s="34"/>
      <c r="D32" s="35">
        <f ca="1">[1]対外!D32</f>
        <v>1</v>
      </c>
      <c r="E32" s="30" t="s">
        <v>146</v>
      </c>
      <c r="F32" s="34"/>
      <c r="G32" s="35">
        <f ca="1">[1]対外!G32</f>
        <v>1</v>
      </c>
      <c r="H32" s="30" t="s">
        <v>147</v>
      </c>
      <c r="I32" s="34"/>
      <c r="J32" s="35">
        <f ca="1">[1]対外!J32</f>
        <v>2</v>
      </c>
      <c r="K32" s="30"/>
      <c r="L32" s="34"/>
      <c r="M32" s="35">
        <f ca="1">[1]対外!M32</f>
        <v>1</v>
      </c>
      <c r="N32" s="30" t="s">
        <v>148</v>
      </c>
      <c r="O32" s="34"/>
      <c r="P32" s="35">
        <f ca="1">[1]対外!P32</f>
        <v>5</v>
      </c>
      <c r="Q32" s="30"/>
      <c r="R32" s="34"/>
      <c r="S32" s="35">
        <f ca="1">[1]対外!S32</f>
        <v>2</v>
      </c>
      <c r="T32" s="30" t="s">
        <v>149</v>
      </c>
      <c r="U32" s="34"/>
      <c r="V32" s="35">
        <f ca="1">[1]対外!V32</f>
        <v>5</v>
      </c>
      <c r="W32" s="30" t="s">
        <v>150</v>
      </c>
      <c r="X32" s="34"/>
      <c r="Y32" s="35">
        <f ca="1">[1]対外!Y32</f>
        <v>1</v>
      </c>
      <c r="Z32" s="30"/>
      <c r="AA32" s="34"/>
      <c r="AB32" s="35">
        <f ca="1">[1]対外!AB32</f>
        <v>2</v>
      </c>
      <c r="AC32" s="30"/>
      <c r="AD32" s="34"/>
      <c r="AE32" s="35">
        <f ca="1">[1]対外!AE32</f>
        <v>1</v>
      </c>
      <c r="AF32" s="30" t="s">
        <v>151</v>
      </c>
      <c r="AG32" s="34"/>
      <c r="AH32" s="35">
        <f ca="1">[1]対外!AH32</f>
        <v>2</v>
      </c>
      <c r="AI32" s="30"/>
      <c r="AJ32" s="34"/>
      <c r="AK32" s="35">
        <f ca="1">[1]対外!AK32</f>
        <v>2</v>
      </c>
      <c r="AL32" s="30"/>
    </row>
    <row r="33" spans="1:39" ht="13.5" customHeight="1" x14ac:dyDescent="0.15">
      <c r="C33" s="39"/>
      <c r="D33" s="44"/>
      <c r="E33" s="43" t="s">
        <v>152</v>
      </c>
      <c r="F33" s="39"/>
      <c r="G33" s="35"/>
      <c r="H33" s="40" t="s">
        <v>153</v>
      </c>
      <c r="I33" s="39"/>
      <c r="J33" s="35"/>
      <c r="K33" s="40"/>
      <c r="L33" s="39"/>
      <c r="M33" s="35"/>
      <c r="N33" s="40" t="s">
        <v>154</v>
      </c>
      <c r="O33" s="39"/>
      <c r="P33" s="35"/>
      <c r="Q33" s="40"/>
      <c r="R33" s="39"/>
      <c r="S33" s="35"/>
      <c r="T33" s="40"/>
      <c r="U33" s="39"/>
      <c r="V33" s="35"/>
      <c r="W33" s="40"/>
      <c r="X33" s="39"/>
      <c r="Y33" s="35"/>
      <c r="Z33" s="40" t="s">
        <v>155</v>
      </c>
      <c r="AA33" s="39"/>
      <c r="AB33" s="35"/>
      <c r="AC33" s="40"/>
      <c r="AD33" s="39"/>
      <c r="AE33" s="35"/>
      <c r="AF33" s="40" t="s">
        <v>156</v>
      </c>
      <c r="AG33" s="39"/>
      <c r="AH33" s="35"/>
      <c r="AI33" s="40"/>
      <c r="AJ33" s="39"/>
      <c r="AK33" s="35"/>
      <c r="AL33" s="40"/>
    </row>
    <row r="34" spans="1:39" ht="13.5" customHeight="1" x14ac:dyDescent="0.15">
      <c r="C34" s="27" t="str">
        <f>DAY(B$98+10)&amp;CHOOSE(WEEKDAY(B$98+10),"日","月","火","水","木","金","土")</f>
        <v>11火</v>
      </c>
      <c r="D34" s="45"/>
      <c r="E34" s="36" t="s">
        <v>157</v>
      </c>
      <c r="F34" s="27" t="str">
        <f>DAY(E$98+10)&amp;CHOOSE(WEEKDAY(E$98+10),"日","月","火","水","木","金","土")</f>
        <v>11木</v>
      </c>
      <c r="G34" s="28"/>
      <c r="H34" s="29" t="s">
        <v>158</v>
      </c>
      <c r="I34" s="27" t="str">
        <f>DAY(H$98+10)&amp;CHOOSE(WEEKDAY(H$98+10),"日","月","火","水","木","金","土")</f>
        <v>11日</v>
      </c>
      <c r="J34" s="28"/>
      <c r="K34" s="29"/>
      <c r="L34" s="27" t="str">
        <f>DAY(K$98+10)&amp;CHOOSE(WEEKDAY(K$98+10),"日","月","火","水","木","金","土")</f>
        <v>11火</v>
      </c>
      <c r="M34" s="28"/>
      <c r="N34" s="29" t="s">
        <v>81</v>
      </c>
      <c r="O34" s="27" t="str">
        <f>DAY(N$98+10)&amp;CHOOSE(WEEKDAY(N$98+10),"日","月","火","水","木","金","土")</f>
        <v>11金</v>
      </c>
      <c r="P34" s="28"/>
      <c r="Q34" s="29"/>
      <c r="R34" s="27" t="str">
        <f>DAY(Q$98+10)&amp;CHOOSE(WEEKDAY(Q$98+10),"日","月","火","水","木","金","土")</f>
        <v>11月</v>
      </c>
      <c r="S34" s="28"/>
      <c r="T34" s="29" t="s">
        <v>83</v>
      </c>
      <c r="U34" s="27" t="str">
        <f>DAY(T$98+10)&amp;CHOOSE(WEEKDAY(T$98+10),"日","月","火","水","木","金","土")</f>
        <v>11水</v>
      </c>
      <c r="V34" s="28"/>
      <c r="W34" s="29"/>
      <c r="X34" s="27" t="str">
        <f>DAY(W$98+10)&amp;CHOOSE(WEEKDAY(W$98+10),"日","月","火","水","木","金","土")</f>
        <v>11土</v>
      </c>
      <c r="Y34" s="28"/>
      <c r="Z34" s="29"/>
      <c r="AA34" s="27" t="str">
        <f>DAY(Z$98+10)&amp;CHOOSE(WEEKDAY(Z$98+10),"日","月","火","水","木","金","土")</f>
        <v>11月</v>
      </c>
      <c r="AB34" s="28"/>
      <c r="AC34" s="29" t="s">
        <v>83</v>
      </c>
      <c r="AD34" s="27" t="str">
        <f>DAY(AC$98+10)&amp;CHOOSE(WEEKDAY(AC$98+10),"日","月","火","水","木","金","土")</f>
        <v>11木</v>
      </c>
      <c r="AE34" s="28"/>
      <c r="AF34" s="29" t="s">
        <v>159</v>
      </c>
      <c r="AG34" s="27" t="str">
        <f>DAY(AF$98+10)&amp;CHOOSE(WEEKDAY(AF$98+10),"日","月","火","水","木","金","土")</f>
        <v>11日</v>
      </c>
      <c r="AH34" s="28"/>
      <c r="AI34" s="29"/>
      <c r="AJ34" s="27" t="str">
        <f>DAY(AI$98+10)&amp;CHOOSE(WEEKDAY(AI$98+10),"日","月","火","水","木","金","土")</f>
        <v>11日</v>
      </c>
      <c r="AK34" s="28"/>
      <c r="AL34" s="29"/>
      <c r="AM34" s="2" t="s">
        <v>160</v>
      </c>
    </row>
    <row r="35" spans="1:39" ht="13.5" customHeight="1" x14ac:dyDescent="0.15">
      <c r="A35" s="2">
        <v>10</v>
      </c>
      <c r="C35" s="34"/>
      <c r="D35" s="35">
        <f ca="1">[1]対外!D35</f>
        <v>1</v>
      </c>
      <c r="E35" s="41" t="s">
        <v>161</v>
      </c>
      <c r="F35" s="34"/>
      <c r="G35" s="35">
        <f ca="1">[1]対外!G35</f>
        <v>1</v>
      </c>
      <c r="H35" s="30" t="s">
        <v>162</v>
      </c>
      <c r="I35" s="34"/>
      <c r="J35" s="35">
        <f ca="1">[1]対外!J35</f>
        <v>2</v>
      </c>
      <c r="K35" s="30"/>
      <c r="L35" s="34"/>
      <c r="M35" s="35">
        <f ca="1">[1]対外!M35</f>
        <v>1</v>
      </c>
      <c r="N35" s="30" t="s">
        <v>163</v>
      </c>
      <c r="O35" s="34"/>
      <c r="P35" s="35">
        <f ca="1">[1]対外!P35</f>
        <v>3</v>
      </c>
      <c r="Q35" s="30" t="s">
        <v>164</v>
      </c>
      <c r="R35" s="34"/>
      <c r="S35" s="35">
        <f ca="1">[1]対外!S35</f>
        <v>1</v>
      </c>
      <c r="T35" s="30"/>
      <c r="U35" s="34"/>
      <c r="V35" s="35">
        <f ca="1">[1]対外!V35</f>
        <v>5</v>
      </c>
      <c r="W35" s="30"/>
      <c r="X35" s="34"/>
      <c r="Y35" s="35">
        <f ca="1">[1]対外!Y35</f>
        <v>2</v>
      </c>
      <c r="Z35" s="30"/>
      <c r="AA35" s="34"/>
      <c r="AB35" s="35">
        <f ca="1">[1]対外!AB35</f>
        <v>1</v>
      </c>
      <c r="AC35" s="30" t="s">
        <v>165</v>
      </c>
      <c r="AD35" s="34"/>
      <c r="AE35" s="35">
        <f ca="1">[1]対外!AE35</f>
        <v>1</v>
      </c>
      <c r="AF35" s="30" t="s">
        <v>166</v>
      </c>
      <c r="AG35" s="34"/>
      <c r="AH35" s="35">
        <f ca="1">[1]対外!AH35</f>
        <v>3</v>
      </c>
      <c r="AI35" s="30" t="s">
        <v>167</v>
      </c>
      <c r="AJ35" s="34"/>
      <c r="AK35" s="35">
        <f ca="1">[1]対外!AK35</f>
        <v>2</v>
      </c>
      <c r="AL35" s="30"/>
      <c r="AM35" s="2" t="s">
        <v>160</v>
      </c>
    </row>
    <row r="36" spans="1:39" ht="13.5" customHeight="1" x14ac:dyDescent="0.15">
      <c r="C36" s="39"/>
      <c r="D36" s="35"/>
      <c r="E36" s="40" t="s">
        <v>168</v>
      </c>
      <c r="F36" s="39"/>
      <c r="G36" s="35"/>
      <c r="H36" s="40" t="s">
        <v>169</v>
      </c>
      <c r="I36" s="39"/>
      <c r="J36" s="35"/>
      <c r="K36" s="40"/>
      <c r="L36" s="39"/>
      <c r="M36" s="35"/>
      <c r="N36" s="40"/>
      <c r="O36" s="39"/>
      <c r="P36" s="35"/>
      <c r="Q36" s="40"/>
      <c r="R36" s="39"/>
      <c r="S36" s="35"/>
      <c r="T36" s="40"/>
      <c r="U36" s="39"/>
      <c r="V36" s="35"/>
      <c r="W36" s="40"/>
      <c r="X36" s="39"/>
      <c r="Y36" s="35"/>
      <c r="Z36" s="40"/>
      <c r="AA36" s="39"/>
      <c r="AB36" s="35"/>
      <c r="AC36" s="40"/>
      <c r="AD36" s="39"/>
      <c r="AE36" s="35"/>
      <c r="AF36" s="40" t="s">
        <v>170</v>
      </c>
      <c r="AG36" s="39"/>
      <c r="AH36" s="35"/>
      <c r="AI36" s="40"/>
      <c r="AJ36" s="39"/>
      <c r="AK36" s="35"/>
      <c r="AL36" s="40"/>
      <c r="AM36" s="2" t="s">
        <v>160</v>
      </c>
    </row>
    <row r="37" spans="1:39" ht="13.5" customHeight="1" x14ac:dyDescent="0.15">
      <c r="C37" s="27" t="str">
        <f>DAY(B$98+11)&amp;CHOOSE(WEEKDAY(B$98+11),"日","月","火","水","木","金","土")</f>
        <v>12水</v>
      </c>
      <c r="D37" s="28"/>
      <c r="E37" s="29" t="s">
        <v>171</v>
      </c>
      <c r="F37" s="27" t="str">
        <f>DAY(E$98+11)&amp;CHOOSE(WEEKDAY(E$98+11),"日","月","火","水","木","金","土")</f>
        <v>12金</v>
      </c>
      <c r="G37" s="28"/>
      <c r="H37" s="29" t="s">
        <v>172</v>
      </c>
      <c r="I37" s="27" t="str">
        <f>DAY(H$98+11)&amp;CHOOSE(WEEKDAY(H$98+11),"日","月","火","水","木","金","土")</f>
        <v>12月</v>
      </c>
      <c r="J37" s="28"/>
      <c r="K37" s="29" t="s">
        <v>79</v>
      </c>
      <c r="L37" s="27" t="str">
        <f>DAY(K$98+11)&amp;CHOOSE(WEEKDAY(K$98+11),"日","月","火","水","木","金","土")</f>
        <v>12水</v>
      </c>
      <c r="M37" s="28"/>
      <c r="N37" s="29" t="s">
        <v>173</v>
      </c>
      <c r="O37" s="27" t="str">
        <f>DAY(N$98+11)&amp;CHOOSE(WEEKDAY(N$98+11),"日","月","火","水","木","金","土")</f>
        <v>12土</v>
      </c>
      <c r="P37" s="28"/>
      <c r="Q37" s="29"/>
      <c r="R37" s="27" t="str">
        <f>DAY(Q$98+11)&amp;CHOOSE(WEEKDAY(Q$98+11),"日","月","火","水","木","金","土")</f>
        <v>12火</v>
      </c>
      <c r="S37" s="28"/>
      <c r="T37" s="29" t="s">
        <v>96</v>
      </c>
      <c r="U37" s="27" t="str">
        <f>DAY(T$98+11)&amp;CHOOSE(WEEKDAY(T$98+11),"日","月","火","水","木","金","土")</f>
        <v>12木</v>
      </c>
      <c r="V37" s="28"/>
      <c r="W37" s="29"/>
      <c r="X37" s="27" t="str">
        <f>DAY(W$98+11)&amp;CHOOSE(WEEKDAY(W$98+11),"日","月","火","水","木","金","土")</f>
        <v>12日</v>
      </c>
      <c r="Y37" s="28"/>
      <c r="Z37" s="29"/>
      <c r="AA37" s="27" t="str">
        <f>DAY(Z$98+11)&amp;CHOOSE(WEEKDAY(Z$98+11),"日","月","火","水","木","金","土")</f>
        <v>12火</v>
      </c>
      <c r="AB37" s="28"/>
      <c r="AC37" s="29" t="s">
        <v>174</v>
      </c>
      <c r="AD37" s="27" t="str">
        <f>DAY(AC$98+11)&amp;CHOOSE(WEEKDAY(AC$98+11),"日","月","火","水","木","金","土")</f>
        <v>12金</v>
      </c>
      <c r="AE37" s="28"/>
      <c r="AF37" s="29" t="s">
        <v>175</v>
      </c>
      <c r="AG37" s="27" t="str">
        <f>DAY(AF$98+11)&amp;CHOOSE(WEEKDAY(AF$98+11),"日","月","火","水","木","金","土")</f>
        <v>12月</v>
      </c>
      <c r="AH37" s="28"/>
      <c r="AI37" s="29"/>
      <c r="AJ37" s="27" t="str">
        <f>DAY(AI$98+11)&amp;CHOOSE(WEEKDAY(AI$98+11),"日","月","火","水","木","金","土")</f>
        <v>12月</v>
      </c>
      <c r="AK37" s="28"/>
      <c r="AL37" s="29" t="s">
        <v>83</v>
      </c>
      <c r="AM37" s="2" t="s">
        <v>160</v>
      </c>
    </row>
    <row r="38" spans="1:39" ht="13.5" customHeight="1" x14ac:dyDescent="0.15">
      <c r="A38" s="2">
        <v>11</v>
      </c>
      <c r="C38" s="34"/>
      <c r="D38" s="35">
        <f ca="1">[1]対外!D38</f>
        <v>1</v>
      </c>
      <c r="E38" s="30"/>
      <c r="F38" s="34"/>
      <c r="G38" s="35">
        <f ca="1">[1]対外!G38</f>
        <v>1</v>
      </c>
      <c r="H38" s="30" t="s">
        <v>176</v>
      </c>
      <c r="I38" s="34"/>
      <c r="J38" s="35">
        <f ca="1">[1]対外!J38</f>
        <v>1</v>
      </c>
      <c r="K38" s="30" t="s">
        <v>177</v>
      </c>
      <c r="L38" s="34"/>
      <c r="M38" s="35">
        <f ca="1">[1]対外!M38</f>
        <v>1</v>
      </c>
      <c r="N38" s="30" t="s">
        <v>178</v>
      </c>
      <c r="O38" s="34"/>
      <c r="P38" s="35">
        <f ca="1">[1]対外!P38</f>
        <v>2</v>
      </c>
      <c r="Q38" s="30"/>
      <c r="R38" s="34"/>
      <c r="S38" s="35">
        <f ca="1">[1]対外!S38</f>
        <v>1</v>
      </c>
      <c r="T38" s="30" t="s">
        <v>117</v>
      </c>
      <c r="U38" s="34"/>
      <c r="V38" s="35">
        <f ca="1">[1]対外!V38</f>
        <v>5</v>
      </c>
      <c r="W38" s="30"/>
      <c r="X38" s="34"/>
      <c r="Y38" s="35">
        <f ca="1">[1]対外!Y38</f>
        <v>2</v>
      </c>
      <c r="Z38" s="30"/>
      <c r="AA38" s="34"/>
      <c r="AB38" s="35">
        <f ca="1">[1]対外!AB38</f>
        <v>1</v>
      </c>
      <c r="AC38" s="30" t="s">
        <v>179</v>
      </c>
      <c r="AD38" s="34"/>
      <c r="AE38" s="35">
        <f ca="1">[1]対外!AE38</f>
        <v>1</v>
      </c>
      <c r="AF38" s="30"/>
      <c r="AG38" s="34"/>
      <c r="AH38" s="35">
        <f ca="1">[1]対外!AH38</f>
        <v>3</v>
      </c>
      <c r="AI38" s="30" t="s">
        <v>180</v>
      </c>
      <c r="AJ38" s="34"/>
      <c r="AK38" s="35">
        <f ca="1">[1]対外!AK38</f>
        <v>1</v>
      </c>
      <c r="AL38" s="30" t="s">
        <v>181</v>
      </c>
      <c r="AM38" s="2" t="s">
        <v>160</v>
      </c>
    </row>
    <row r="39" spans="1:39" ht="13.5" customHeight="1" x14ac:dyDescent="0.15">
      <c r="C39" s="39"/>
      <c r="D39" s="35"/>
      <c r="E39" s="40"/>
      <c r="F39" s="39"/>
      <c r="G39" s="35"/>
      <c r="H39" s="40" t="s">
        <v>182</v>
      </c>
      <c r="I39" s="39"/>
      <c r="J39" s="35"/>
      <c r="K39" s="40" t="s">
        <v>183</v>
      </c>
      <c r="L39" s="39"/>
      <c r="M39" s="35"/>
      <c r="N39" s="40"/>
      <c r="O39" s="39"/>
      <c r="P39" s="35"/>
      <c r="Q39" s="40"/>
      <c r="R39" s="39"/>
      <c r="S39" s="35"/>
      <c r="T39" s="40"/>
      <c r="U39" s="39"/>
      <c r="V39" s="35"/>
      <c r="W39" s="40"/>
      <c r="X39" s="39"/>
      <c r="Y39" s="35"/>
      <c r="Z39" s="40"/>
      <c r="AA39" s="39"/>
      <c r="AB39" s="35"/>
      <c r="AC39" s="40"/>
      <c r="AD39" s="39"/>
      <c r="AE39" s="35"/>
      <c r="AF39" s="40" t="s">
        <v>39</v>
      </c>
      <c r="AG39" s="39"/>
      <c r="AH39" s="35"/>
      <c r="AI39" s="40"/>
      <c r="AJ39" s="39"/>
      <c r="AK39" s="35"/>
      <c r="AL39" s="40"/>
      <c r="AM39" s="2" t="s">
        <v>160</v>
      </c>
    </row>
    <row r="40" spans="1:39" ht="13.5" customHeight="1" x14ac:dyDescent="0.15">
      <c r="C40" s="27" t="str">
        <f>DAY(B$98+12)&amp;CHOOSE(WEEKDAY(B$98+12),"日","月","火","水","木","金","土")</f>
        <v>13木</v>
      </c>
      <c r="D40" s="28"/>
      <c r="E40" s="29" t="s">
        <v>184</v>
      </c>
      <c r="F40" s="27" t="str">
        <f>DAY(E$98+12)&amp;CHOOSE(WEEKDAY(E$98+12),"日","月","火","水","木","金","土")</f>
        <v>13土</v>
      </c>
      <c r="G40" s="28"/>
      <c r="H40" s="29"/>
      <c r="I40" s="27" t="str">
        <f>DAY(H$98+12)&amp;CHOOSE(WEEKDAY(H$98+12),"日","月","火","水","木","金","土")</f>
        <v>13火</v>
      </c>
      <c r="J40" s="28"/>
      <c r="K40" s="29" t="s">
        <v>55</v>
      </c>
      <c r="L40" s="27" t="str">
        <f>DAY(K$98+12)&amp;CHOOSE(WEEKDAY(K$98+12),"日","月","火","水","木","金","土")</f>
        <v>13木</v>
      </c>
      <c r="M40" s="28"/>
      <c r="N40" s="29" t="s">
        <v>185</v>
      </c>
      <c r="O40" s="27" t="str">
        <f>DAY(N$98+12)&amp;CHOOSE(WEEKDAY(N$98+12),"日","月","火","水","木","金","土")</f>
        <v>13日</v>
      </c>
      <c r="P40" s="28"/>
      <c r="Q40" s="29"/>
      <c r="R40" s="27" t="str">
        <f>DAY(Q$98+12)&amp;CHOOSE(WEEKDAY(Q$98+12),"日","月","火","水","木","金","土")</f>
        <v>13水</v>
      </c>
      <c r="S40" s="28"/>
      <c r="T40" s="29" t="s">
        <v>186</v>
      </c>
      <c r="U40" s="27" t="str">
        <f>DAY(T$98+12)&amp;CHOOSE(WEEKDAY(T$98+12),"日","月","火","水","木","金","土")</f>
        <v>13金</v>
      </c>
      <c r="V40" s="28"/>
      <c r="W40" s="29"/>
      <c r="X40" s="27" t="str">
        <f>DAY(W$98+12)&amp;CHOOSE(WEEKDAY(W$98+12),"日","月","火","水","木","金","土")</f>
        <v>13月</v>
      </c>
      <c r="Y40" s="28"/>
      <c r="Z40" s="29" t="s">
        <v>187</v>
      </c>
      <c r="AA40" s="27" t="str">
        <f>DAY(Z$98+12)&amp;CHOOSE(WEEKDAY(Z$98+12),"日","月","火","水","木","金","土")</f>
        <v>13水</v>
      </c>
      <c r="AB40" s="28"/>
      <c r="AC40" s="29" t="s">
        <v>188</v>
      </c>
      <c r="AD40" s="27" t="str">
        <f>DAY(AC$98+12)&amp;CHOOSE(WEEKDAY(AC$98+12),"日","月","火","水","木","金","土")</f>
        <v>13土</v>
      </c>
      <c r="AE40" s="28"/>
      <c r="AF40" s="29"/>
      <c r="AG40" s="27" t="str">
        <f>DAY(AF$98+12)&amp;CHOOSE(WEEKDAY(AF$98+12),"日","月","火","水","木","金","土")</f>
        <v>13火</v>
      </c>
      <c r="AH40" s="28"/>
      <c r="AI40" s="29" t="s">
        <v>81</v>
      </c>
      <c r="AJ40" s="27" t="str">
        <f>DAY(AI$98+12)&amp;CHOOSE(WEEKDAY(AI$98+12),"日","月","火","水","木","金","土")</f>
        <v>13火</v>
      </c>
      <c r="AK40" s="28"/>
      <c r="AL40" s="29" t="s">
        <v>81</v>
      </c>
    </row>
    <row r="41" spans="1:39" ht="13.5" customHeight="1" x14ac:dyDescent="0.15">
      <c r="A41" s="2">
        <v>12</v>
      </c>
      <c r="C41" s="34"/>
      <c r="D41" s="35">
        <f ca="1">[1]対外!D41</f>
        <v>1</v>
      </c>
      <c r="E41" s="30" t="s">
        <v>189</v>
      </c>
      <c r="F41" s="34"/>
      <c r="G41" s="35">
        <f ca="1">[1]対外!G41</f>
        <v>2</v>
      </c>
      <c r="H41" s="30"/>
      <c r="I41" s="34"/>
      <c r="J41" s="35">
        <f ca="1">[1]対外!J41</f>
        <v>1</v>
      </c>
      <c r="K41" s="30" t="s">
        <v>190</v>
      </c>
      <c r="L41" s="34"/>
      <c r="M41" s="35">
        <f ca="1">[1]対外!M41</f>
        <v>1</v>
      </c>
      <c r="N41" s="30" t="s">
        <v>191</v>
      </c>
      <c r="O41" s="34"/>
      <c r="P41" s="35">
        <f ca="1">[1]対外!P41</f>
        <v>2</v>
      </c>
      <c r="Q41" s="30"/>
      <c r="R41" s="34"/>
      <c r="S41" s="35">
        <f ca="1">[1]対外!S41</f>
        <v>1</v>
      </c>
      <c r="T41" s="30" t="s">
        <v>46</v>
      </c>
      <c r="U41" s="34"/>
      <c r="V41" s="35">
        <f ca="1">[1]対外!V41</f>
        <v>5</v>
      </c>
      <c r="W41" s="30"/>
      <c r="X41" s="34"/>
      <c r="Y41" s="35">
        <f ca="1">[1]対外!Y41</f>
        <v>1</v>
      </c>
      <c r="Z41" s="30" t="s">
        <v>192</v>
      </c>
      <c r="AA41" s="34"/>
      <c r="AB41" s="35">
        <f ca="1">[1]対外!AB41</f>
        <v>1</v>
      </c>
      <c r="AC41" s="30" t="s">
        <v>193</v>
      </c>
      <c r="AD41" s="34"/>
      <c r="AE41" s="35">
        <f ca="1">[1]対外!AE41</f>
        <v>2</v>
      </c>
      <c r="AF41" s="30"/>
      <c r="AG41" s="34"/>
      <c r="AH41" s="35">
        <f ca="1">[1]対外!AH41</f>
        <v>1</v>
      </c>
      <c r="AI41" s="30" t="s">
        <v>103</v>
      </c>
      <c r="AJ41" s="34"/>
      <c r="AK41" s="35">
        <f ca="1">[1]対外!AK41</f>
        <v>1</v>
      </c>
      <c r="AL41" s="30" t="s">
        <v>117</v>
      </c>
    </row>
    <row r="42" spans="1:39" ht="13.5" customHeight="1" x14ac:dyDescent="0.15">
      <c r="C42" s="39"/>
      <c r="D42" s="35"/>
      <c r="E42" s="40" t="s">
        <v>194</v>
      </c>
      <c r="F42" s="39"/>
      <c r="G42" s="35"/>
      <c r="H42" s="40"/>
      <c r="I42" s="39"/>
      <c r="J42" s="35"/>
      <c r="K42" s="40"/>
      <c r="L42" s="39"/>
      <c r="M42" s="35"/>
      <c r="N42" s="40" t="s">
        <v>39</v>
      </c>
      <c r="O42" s="39"/>
      <c r="P42" s="35"/>
      <c r="Q42" s="40"/>
      <c r="R42" s="39"/>
      <c r="S42" s="35"/>
      <c r="T42" s="40" t="s">
        <v>195</v>
      </c>
      <c r="U42" s="39"/>
      <c r="V42" s="35"/>
      <c r="W42" s="40"/>
      <c r="X42" s="39"/>
      <c r="Y42" s="35"/>
      <c r="Z42" s="40" t="s">
        <v>196</v>
      </c>
      <c r="AA42" s="39"/>
      <c r="AB42" s="35"/>
      <c r="AC42" s="40"/>
      <c r="AD42" s="39"/>
      <c r="AE42" s="35"/>
      <c r="AF42" s="40"/>
      <c r="AG42" s="39"/>
      <c r="AH42" s="35"/>
      <c r="AI42" s="40"/>
      <c r="AJ42" s="39"/>
      <c r="AK42" s="35"/>
      <c r="AL42" s="40"/>
    </row>
    <row r="43" spans="1:39" ht="13.5" customHeight="1" x14ac:dyDescent="0.15">
      <c r="C43" s="27" t="str">
        <f>DAY(B$98+13)&amp;CHOOSE(WEEKDAY(B$98+13),"日","月","火","水","木","金","土")</f>
        <v>14金</v>
      </c>
      <c r="D43" s="28"/>
      <c r="E43" s="29" t="s">
        <v>197</v>
      </c>
      <c r="F43" s="27" t="str">
        <f>DAY(E$98+13)&amp;CHOOSE(WEEKDAY(E$98+13),"日","月","火","水","木","金","土")</f>
        <v>14日</v>
      </c>
      <c r="G43" s="28"/>
      <c r="H43" s="29"/>
      <c r="I43" s="27" t="str">
        <f>DAY(H$98+13)&amp;CHOOSE(WEEKDAY(H$98+13),"日","月","火","水","木","金","土")</f>
        <v>14水</v>
      </c>
      <c r="J43" s="28"/>
      <c r="K43" s="29" t="s">
        <v>79</v>
      </c>
      <c r="L43" s="27" t="str">
        <f>DAY(K$98+13)&amp;CHOOSE(WEEKDAY(K$98+13),"日","月","火","水","木","金","土")</f>
        <v>14金</v>
      </c>
      <c r="M43" s="28"/>
      <c r="N43" s="29" t="s">
        <v>198</v>
      </c>
      <c r="O43" s="27" t="str">
        <f>DAY(N$98+13)&amp;CHOOSE(WEEKDAY(N$98+13),"日","月","火","水","木","金","土")</f>
        <v>14月</v>
      </c>
      <c r="P43" s="28"/>
      <c r="Q43" s="29"/>
      <c r="R43" s="27" t="str">
        <f>DAY(Q$98+13)&amp;CHOOSE(WEEKDAY(Q$98+13),"日","月","火","水","木","金","土")</f>
        <v>14木</v>
      </c>
      <c r="S43" s="28"/>
      <c r="T43" s="29" t="s">
        <v>83</v>
      </c>
      <c r="U43" s="27" t="str">
        <f>DAY(T$98+13)&amp;CHOOSE(WEEKDAY(T$98+13),"日","月","火","水","木","金","土")</f>
        <v>14土</v>
      </c>
      <c r="V43" s="28"/>
      <c r="W43" s="29"/>
      <c r="X43" s="27" t="str">
        <f>DAY(W$98+13)&amp;CHOOSE(WEEKDAY(W$98+13),"日","月","火","水","木","金","土")</f>
        <v>14火</v>
      </c>
      <c r="Y43" s="28"/>
      <c r="Z43" s="29" t="s">
        <v>81</v>
      </c>
      <c r="AA43" s="27" t="str">
        <f>DAY(Z$98+13)&amp;CHOOSE(WEEKDAY(Z$98+13),"日","月","火","水","木","金","土")</f>
        <v>14木</v>
      </c>
      <c r="AB43" s="28"/>
      <c r="AC43" s="29" t="s">
        <v>199</v>
      </c>
      <c r="AD43" s="27" t="str">
        <f>DAY(AC$98+13)&amp;CHOOSE(WEEKDAY(AC$98+13),"日","月","火","水","木","金","土")</f>
        <v>14日</v>
      </c>
      <c r="AE43" s="28"/>
      <c r="AF43" s="29"/>
      <c r="AG43" s="27" t="str">
        <f>DAY(AF$98+13)&amp;CHOOSE(WEEKDAY(AF$98+13),"日","月","火","水","木","金","土")</f>
        <v>14水</v>
      </c>
      <c r="AH43" s="28"/>
      <c r="AI43" s="29" t="s">
        <v>79</v>
      </c>
      <c r="AJ43" s="27" t="str">
        <f>DAY(AI$98+13)&amp;CHOOSE(WEEKDAY(AI$98+13),"日","月","火","水","木","金","土")</f>
        <v>14水</v>
      </c>
      <c r="AK43" s="28"/>
      <c r="AL43" s="29" t="s">
        <v>200</v>
      </c>
    </row>
    <row r="44" spans="1:39" ht="13.5" customHeight="1" x14ac:dyDescent="0.15">
      <c r="A44" s="2">
        <v>13</v>
      </c>
      <c r="C44" s="34"/>
      <c r="D44" s="35">
        <f ca="1">[1]対外!D44</f>
        <v>1</v>
      </c>
      <c r="E44" s="30" t="s">
        <v>201</v>
      </c>
      <c r="F44" s="34"/>
      <c r="G44" s="35">
        <f ca="1">[1]対外!G44</f>
        <v>2</v>
      </c>
      <c r="H44" s="30"/>
      <c r="I44" s="34"/>
      <c r="J44" s="35">
        <f ca="1">[1]対外!J44</f>
        <v>1</v>
      </c>
      <c r="K44" s="30" t="s">
        <v>202</v>
      </c>
      <c r="L44" s="34"/>
      <c r="M44" s="35">
        <f ca="1">[1]対外!M44</f>
        <v>1</v>
      </c>
      <c r="N44" s="30" t="s">
        <v>203</v>
      </c>
      <c r="O44" s="34"/>
      <c r="P44" s="35">
        <f ca="1">[1]対外!P44</f>
        <v>5</v>
      </c>
      <c r="Q44" s="30"/>
      <c r="R44" s="34"/>
      <c r="S44" s="35">
        <f ca="1">[1]対外!S44</f>
        <v>1</v>
      </c>
      <c r="T44" s="30" t="s">
        <v>39</v>
      </c>
      <c r="U44" s="34"/>
      <c r="V44" s="35">
        <f ca="1">[1]対外!V44</f>
        <v>2</v>
      </c>
      <c r="W44" s="30"/>
      <c r="X44" s="34"/>
      <c r="Y44" s="35">
        <f ca="1">[1]対外!Y44</f>
        <v>1</v>
      </c>
      <c r="Z44" s="30" t="s">
        <v>117</v>
      </c>
      <c r="AA44" s="34"/>
      <c r="AB44" s="35">
        <f ca="1">[1]対外!AB44</f>
        <v>1</v>
      </c>
      <c r="AC44" s="30" t="s">
        <v>204</v>
      </c>
      <c r="AD44" s="34"/>
      <c r="AE44" s="35">
        <f ca="1">[1]対外!AE44</f>
        <v>2</v>
      </c>
      <c r="AF44" s="30"/>
      <c r="AG44" s="34"/>
      <c r="AH44" s="35">
        <f ca="1">[1]対外!AH44</f>
        <v>1</v>
      </c>
      <c r="AI44" s="30" t="s">
        <v>205</v>
      </c>
      <c r="AJ44" s="34"/>
      <c r="AK44" s="35">
        <f ca="1">[1]対外!AK44</f>
        <v>1</v>
      </c>
      <c r="AL44" s="30" t="s">
        <v>206</v>
      </c>
    </row>
    <row r="45" spans="1:39" ht="13.5" customHeight="1" x14ac:dyDescent="0.15">
      <c r="C45" s="39"/>
      <c r="D45" s="35"/>
      <c r="E45" s="40" t="s">
        <v>207</v>
      </c>
      <c r="F45" s="39"/>
      <c r="G45" s="35"/>
      <c r="H45" s="40"/>
      <c r="I45" s="39"/>
      <c r="J45" s="35"/>
      <c r="K45" s="40" t="s">
        <v>46</v>
      </c>
      <c r="L45" s="39"/>
      <c r="M45" s="35"/>
      <c r="N45" s="40" t="s">
        <v>208</v>
      </c>
      <c r="O45" s="39"/>
      <c r="P45" s="35"/>
      <c r="Q45" s="40"/>
      <c r="R45" s="39"/>
      <c r="S45" s="35"/>
      <c r="T45" s="40"/>
      <c r="U45" s="39"/>
      <c r="V45" s="35"/>
      <c r="W45" s="40"/>
      <c r="X45" s="39"/>
      <c r="Y45" s="35"/>
      <c r="Z45" s="40"/>
      <c r="AA45" s="39"/>
      <c r="AB45" s="35"/>
      <c r="AC45" s="40"/>
      <c r="AD45" s="39"/>
      <c r="AE45" s="35"/>
      <c r="AF45" s="40"/>
      <c r="AG45" s="39"/>
      <c r="AH45" s="35"/>
      <c r="AI45" s="40" t="s">
        <v>46</v>
      </c>
      <c r="AJ45" s="39"/>
      <c r="AK45" s="35"/>
      <c r="AL45" s="40"/>
    </row>
    <row r="46" spans="1:39" ht="13.5" customHeight="1" x14ac:dyDescent="0.15">
      <c r="C46" s="27" t="str">
        <f>DAY(B$98+14)&amp;CHOOSE(WEEKDAY(B$98+14),"日","月","火","水","木","金","土")</f>
        <v>15土</v>
      </c>
      <c r="D46" s="28"/>
      <c r="E46" s="29"/>
      <c r="F46" s="27" t="str">
        <f>DAY(E$98+14)&amp;CHOOSE(WEEKDAY(E$98+14),"日","月","火","水","木","金","土")</f>
        <v>15月</v>
      </c>
      <c r="G46" s="28"/>
      <c r="H46" s="29" t="s">
        <v>209</v>
      </c>
      <c r="I46" s="27" t="str">
        <f>DAY(H$98+14)&amp;CHOOSE(WEEKDAY(H$98+14),"日","月","火","水","木","金","土")</f>
        <v>15木</v>
      </c>
      <c r="J46" s="28"/>
      <c r="K46" s="29" t="s">
        <v>79</v>
      </c>
      <c r="L46" s="27" t="str">
        <f>DAY(K$98+14)&amp;CHOOSE(WEEKDAY(K$98+14),"日","月","火","水","木","金","土")</f>
        <v>15土</v>
      </c>
      <c r="M46" s="28"/>
      <c r="N46" s="29"/>
      <c r="O46" s="27" t="str">
        <f>DAY(N$98+14)&amp;CHOOSE(WEEKDAY(N$98+14),"日","月","火","水","木","金","土")</f>
        <v>15火</v>
      </c>
      <c r="P46" s="28"/>
      <c r="Q46" s="29"/>
      <c r="R46" s="27" t="str">
        <f>DAY(Q$98+14)&amp;CHOOSE(WEEKDAY(Q$98+14),"日","月","火","水","木","金","土")</f>
        <v>15金</v>
      </c>
      <c r="S46" s="28"/>
      <c r="T46" s="29" t="s">
        <v>210</v>
      </c>
      <c r="U46" s="27" t="str">
        <f>DAY(T$98+14)&amp;CHOOSE(WEEKDAY(T$98+14),"日","月","火","水","木","金","土")</f>
        <v>15日</v>
      </c>
      <c r="V46" s="28"/>
      <c r="W46" s="29"/>
      <c r="X46" s="27" t="str">
        <f>DAY(W$98+14)&amp;CHOOSE(WEEKDAY(W$98+14),"日","月","火","水","木","金","土")</f>
        <v>15水</v>
      </c>
      <c r="Y46" s="28"/>
      <c r="Z46" s="29" t="s">
        <v>200</v>
      </c>
      <c r="AA46" s="27" t="str">
        <f>DAY(Z$98+14)&amp;CHOOSE(WEEKDAY(Z$98+14),"日","月","火","水","木","金","土")</f>
        <v>15金</v>
      </c>
      <c r="AB46" s="28"/>
      <c r="AC46" s="29" t="s">
        <v>199</v>
      </c>
      <c r="AD46" s="27" t="str">
        <f>DAY(AC$98+14)&amp;CHOOSE(WEEKDAY(AC$98+14),"日","月","火","水","木","金","土")</f>
        <v>15月</v>
      </c>
      <c r="AE46" s="28"/>
      <c r="AF46" s="29" t="s">
        <v>83</v>
      </c>
      <c r="AG46" s="27" t="str">
        <f>DAY(AF$98+14)&amp;CHOOSE(WEEKDAY(AF$98+14),"日","月","火","水","木","金","土")</f>
        <v>15木</v>
      </c>
      <c r="AH46" s="28"/>
      <c r="AI46" s="29" t="s">
        <v>17</v>
      </c>
      <c r="AJ46" s="27" t="str">
        <f>DAY(AI$98+14)&amp;CHOOSE(WEEKDAY(AI$98+14),"日","月","火","水","木","金","土")</f>
        <v>15木</v>
      </c>
      <c r="AK46" s="28"/>
      <c r="AL46" s="29" t="s">
        <v>83</v>
      </c>
    </row>
    <row r="47" spans="1:39" ht="13.5" customHeight="1" x14ac:dyDescent="0.15">
      <c r="A47" s="2">
        <v>14</v>
      </c>
      <c r="C47" s="34"/>
      <c r="D47" s="35">
        <f ca="1">[1]対外!D47</f>
        <v>2</v>
      </c>
      <c r="E47" s="30"/>
      <c r="F47" s="34"/>
      <c r="G47" s="35">
        <f ca="1">[1]対外!G47</f>
        <v>1</v>
      </c>
      <c r="H47" s="30" t="s">
        <v>211</v>
      </c>
      <c r="I47" s="34"/>
      <c r="J47" s="35">
        <f ca="1">[1]対外!J47</f>
        <v>1</v>
      </c>
      <c r="K47" s="30" t="s">
        <v>212</v>
      </c>
      <c r="L47" s="34"/>
      <c r="M47" s="35">
        <f ca="1">[1]対外!M47</f>
        <v>2</v>
      </c>
      <c r="N47" s="30"/>
      <c r="O47" s="34"/>
      <c r="P47" s="35">
        <f ca="1">[1]対外!P47</f>
        <v>5</v>
      </c>
      <c r="Q47" s="30"/>
      <c r="R47" s="34"/>
      <c r="S47" s="35">
        <f ca="1">[1]対外!S47</f>
        <v>1</v>
      </c>
      <c r="T47" s="30" t="s">
        <v>213</v>
      </c>
      <c r="U47" s="34"/>
      <c r="V47" s="35">
        <f ca="1">[1]対外!V47</f>
        <v>2</v>
      </c>
      <c r="W47" s="30"/>
      <c r="X47" s="34"/>
      <c r="Y47" s="35">
        <f ca="1">[1]対外!Y47</f>
        <v>1</v>
      </c>
      <c r="Z47" s="30" t="s">
        <v>214</v>
      </c>
      <c r="AA47" s="34"/>
      <c r="AB47" s="35">
        <f ca="1">[1]対外!AB47</f>
        <v>1</v>
      </c>
      <c r="AC47" s="30" t="s">
        <v>215</v>
      </c>
      <c r="AD47" s="34"/>
      <c r="AE47" s="35">
        <f ca="1">[1]対外!AE47</f>
        <v>1</v>
      </c>
      <c r="AF47" s="30" t="s">
        <v>216</v>
      </c>
      <c r="AG47" s="34"/>
      <c r="AH47" s="35">
        <f ca="1">[1]対外!AH47</f>
        <v>1</v>
      </c>
      <c r="AI47" s="30" t="s">
        <v>39</v>
      </c>
      <c r="AJ47" s="34"/>
      <c r="AK47" s="35">
        <f ca="1">[1]対外!AK47</f>
        <v>1</v>
      </c>
      <c r="AL47" s="30"/>
    </row>
    <row r="48" spans="1:39" ht="13.5" customHeight="1" x14ac:dyDescent="0.15">
      <c r="C48" s="39"/>
      <c r="D48" s="35"/>
      <c r="E48" s="40"/>
      <c r="F48" s="39"/>
      <c r="G48" s="35"/>
      <c r="H48" s="40"/>
      <c r="I48" s="39"/>
      <c r="J48" s="35"/>
      <c r="K48" s="40"/>
      <c r="L48" s="39"/>
      <c r="M48" s="35"/>
      <c r="N48" s="40"/>
      <c r="O48" s="39"/>
      <c r="P48" s="35"/>
      <c r="Q48" s="40"/>
      <c r="R48" s="39"/>
      <c r="S48" s="35"/>
      <c r="T48" s="40" t="s">
        <v>217</v>
      </c>
      <c r="U48" s="39"/>
      <c r="V48" s="35"/>
      <c r="W48" s="40"/>
      <c r="X48" s="39"/>
      <c r="Y48" s="35"/>
      <c r="Z48" s="40" t="s">
        <v>46</v>
      </c>
      <c r="AA48" s="39"/>
      <c r="AB48" s="35"/>
      <c r="AC48" s="40" t="s">
        <v>218</v>
      </c>
      <c r="AD48" s="39"/>
      <c r="AE48" s="35"/>
      <c r="AF48" s="40"/>
      <c r="AG48" s="39"/>
      <c r="AH48" s="35"/>
      <c r="AI48" s="40" t="s">
        <v>219</v>
      </c>
      <c r="AJ48" s="39"/>
      <c r="AK48" s="35"/>
      <c r="AL48" s="40" t="s">
        <v>220</v>
      </c>
    </row>
    <row r="49" spans="1:38" ht="13.5" customHeight="1" x14ac:dyDescent="0.15">
      <c r="C49" s="27" t="str">
        <f>DAY(B$98+15)&amp;CHOOSE(WEEKDAY(B$98+15),"日","月","火","水","木","金","土")</f>
        <v>16日</v>
      </c>
      <c r="D49" s="28"/>
      <c r="E49" s="29"/>
      <c r="F49" s="27" t="str">
        <f>DAY(E$98+15)&amp;CHOOSE(WEEKDAY(E$98+15),"日","月","火","水","木","金","土")</f>
        <v>16火</v>
      </c>
      <c r="G49" s="28"/>
      <c r="H49" s="29" t="s">
        <v>81</v>
      </c>
      <c r="I49" s="27" t="str">
        <f>DAY(H$98+15)&amp;CHOOSE(WEEKDAY(H$98+15),"日","月","火","水","木","金","土")</f>
        <v>16金</v>
      </c>
      <c r="J49" s="28"/>
      <c r="K49" s="29" t="s">
        <v>221</v>
      </c>
      <c r="L49" s="27" t="str">
        <f>DAY(K$98+15)&amp;CHOOSE(WEEKDAY(K$98+15),"日","月","火","水","木","金","土")</f>
        <v>16日</v>
      </c>
      <c r="M49" s="28"/>
      <c r="N49" s="29"/>
      <c r="O49" s="27" t="str">
        <f>DAY(N$98+15)&amp;CHOOSE(WEEKDAY(N$98+15),"日","月","火","水","木","金","土")</f>
        <v>16水</v>
      </c>
      <c r="P49" s="28"/>
      <c r="Q49" s="29"/>
      <c r="R49" s="27" t="str">
        <f>DAY(Q$98+15)&amp;CHOOSE(WEEKDAY(Q$98+15),"日","月","火","水","木","金","土")</f>
        <v>16土</v>
      </c>
      <c r="S49" s="28"/>
      <c r="T49" s="29" t="s">
        <v>222</v>
      </c>
      <c r="U49" s="27" t="str">
        <f>DAY(T$98+15)&amp;CHOOSE(WEEKDAY(T$98+15),"日","月","火","水","木","金","土")</f>
        <v>16月</v>
      </c>
      <c r="V49" s="28"/>
      <c r="W49" s="29" t="s">
        <v>223</v>
      </c>
      <c r="X49" s="27" t="str">
        <f>DAY(W$98+15)&amp;CHOOSE(WEEKDAY(W$98+15),"日","月","火","水","木","金","土")</f>
        <v>16木</v>
      </c>
      <c r="Y49" s="28"/>
      <c r="Z49" s="29" t="s">
        <v>83</v>
      </c>
      <c r="AA49" s="27" t="str">
        <f>DAY(Z$98+15)&amp;CHOOSE(WEEKDAY(Z$98+15),"日","月","火","水","木","金","土")</f>
        <v>16土</v>
      </c>
      <c r="AB49" s="28"/>
      <c r="AC49" s="29"/>
      <c r="AD49" s="27" t="str">
        <f>DAY(AC$98+15)&amp;CHOOSE(WEEKDAY(AC$98+15),"日","月","火","水","木","金","土")</f>
        <v>16火</v>
      </c>
      <c r="AE49" s="28"/>
      <c r="AF49" s="29" t="s">
        <v>81</v>
      </c>
      <c r="AG49" s="27" t="str">
        <f>DAY(AF$98+15)&amp;CHOOSE(WEEKDAY(AF$98+15),"日","月","火","水","木","金","土")</f>
        <v>16金</v>
      </c>
      <c r="AH49" s="28"/>
      <c r="AI49" s="46" t="s">
        <v>224</v>
      </c>
      <c r="AJ49" s="27" t="str">
        <f>DAY(AI$98+15)&amp;CHOOSE(WEEKDAY(AI$98+15),"日","月","火","水","木","金","土")</f>
        <v>16金</v>
      </c>
      <c r="AK49" s="28"/>
      <c r="AL49" s="29" t="s">
        <v>225</v>
      </c>
    </row>
    <row r="50" spans="1:38" ht="13.5" customHeight="1" x14ac:dyDescent="0.15">
      <c r="A50" s="2">
        <v>15</v>
      </c>
      <c r="C50" s="34"/>
      <c r="D50" s="35">
        <f ca="1">[1]対外!D50</f>
        <v>2</v>
      </c>
      <c r="E50" s="30"/>
      <c r="F50" s="34"/>
      <c r="G50" s="35">
        <f ca="1">[1]対外!G50</f>
        <v>1</v>
      </c>
      <c r="H50" s="30" t="s">
        <v>226</v>
      </c>
      <c r="I50" s="34"/>
      <c r="J50" s="35">
        <f ca="1">[1]対外!J50</f>
        <v>1</v>
      </c>
      <c r="K50" s="30" t="s">
        <v>227</v>
      </c>
      <c r="L50" s="34"/>
      <c r="M50" s="35">
        <f ca="1">[1]対外!M50</f>
        <v>2</v>
      </c>
      <c r="N50" s="30"/>
      <c r="O50" s="34"/>
      <c r="P50" s="35">
        <f ca="1">[1]対外!P50</f>
        <v>5</v>
      </c>
      <c r="Q50" s="30"/>
      <c r="R50" s="34"/>
      <c r="S50" s="35">
        <f ca="1">[1]対外!S50</f>
        <v>2</v>
      </c>
      <c r="T50" s="30"/>
      <c r="U50" s="34"/>
      <c r="V50" s="35">
        <f ca="1">[1]対外!V50</f>
        <v>1</v>
      </c>
      <c r="W50" s="30" t="s">
        <v>228</v>
      </c>
      <c r="X50" s="34"/>
      <c r="Y50" s="35">
        <f ca="1">[1]対外!Y50</f>
        <v>1</v>
      </c>
      <c r="Z50" s="30" t="s">
        <v>103</v>
      </c>
      <c r="AA50" s="34"/>
      <c r="AB50" s="35">
        <f ca="1">[1]対外!AB50</f>
        <v>2</v>
      </c>
      <c r="AC50" s="30"/>
      <c r="AD50" s="34"/>
      <c r="AE50" s="35">
        <f ca="1">[1]対外!AE50</f>
        <v>1</v>
      </c>
      <c r="AF50" s="30" t="s">
        <v>229</v>
      </c>
      <c r="AG50" s="34"/>
      <c r="AH50" s="35">
        <f ca="1">[1]対外!AH50</f>
        <v>1</v>
      </c>
      <c r="AI50" s="41"/>
      <c r="AJ50" s="34"/>
      <c r="AK50" s="35">
        <f ca="1">[1]対外!AK50</f>
        <v>1</v>
      </c>
      <c r="AL50" s="30" t="s">
        <v>39</v>
      </c>
    </row>
    <row r="51" spans="1:38" ht="13.5" customHeight="1" x14ac:dyDescent="0.15">
      <c r="C51" s="39"/>
      <c r="D51" s="35"/>
      <c r="E51" s="40"/>
      <c r="F51" s="39"/>
      <c r="G51" s="35"/>
      <c r="H51" s="40"/>
      <c r="I51" s="39"/>
      <c r="J51" s="35"/>
      <c r="K51" s="40" t="s">
        <v>230</v>
      </c>
      <c r="L51" s="39"/>
      <c r="M51" s="35"/>
      <c r="N51" s="40"/>
      <c r="O51" s="39"/>
      <c r="P51" s="35"/>
      <c r="Q51" s="40"/>
      <c r="R51" s="39"/>
      <c r="S51" s="35"/>
      <c r="T51" s="40"/>
      <c r="U51" s="39"/>
      <c r="V51" s="35"/>
      <c r="W51" s="40" t="s">
        <v>89</v>
      </c>
      <c r="X51" s="39"/>
      <c r="Y51" s="35"/>
      <c r="Z51" s="40"/>
      <c r="AA51" s="39"/>
      <c r="AB51" s="35"/>
      <c r="AC51" s="40"/>
      <c r="AD51" s="39"/>
      <c r="AE51" s="35"/>
      <c r="AF51" s="40"/>
      <c r="AG51" s="39"/>
      <c r="AH51" s="35"/>
      <c r="AI51" s="40" t="s">
        <v>231</v>
      </c>
      <c r="AJ51" s="39"/>
      <c r="AK51" s="35"/>
      <c r="AL51" s="40" t="s">
        <v>232</v>
      </c>
    </row>
    <row r="52" spans="1:38" ht="13.5" customHeight="1" x14ac:dyDescent="0.15">
      <c r="C52" s="27" t="str">
        <f>DAY(B$98+16)&amp;CHOOSE(WEEKDAY(B$98+16),"日","月","火","水","木","金","土")</f>
        <v>17月</v>
      </c>
      <c r="D52" s="28"/>
      <c r="E52" s="29" t="s">
        <v>233</v>
      </c>
      <c r="F52" s="27" t="str">
        <f>DAY(E$98+16)&amp;CHOOSE(WEEKDAY(E$98+16),"日","月","火","水","木","金","土")</f>
        <v>17水</v>
      </c>
      <c r="G52" s="28"/>
      <c r="H52" s="29" t="s">
        <v>234</v>
      </c>
      <c r="I52" s="27" t="str">
        <f>DAY(H$98+16)&amp;CHOOSE(WEEKDAY(H$98+16),"日","月","火","水","木","金","土")</f>
        <v>17土</v>
      </c>
      <c r="J52" s="28"/>
      <c r="K52" s="29"/>
      <c r="L52" s="27" t="str">
        <f>DAY(K$98+16)&amp;CHOOSE(WEEKDAY(K$98+16),"日","月","火","水","木","金","土")</f>
        <v>17月</v>
      </c>
      <c r="M52" s="28"/>
      <c r="N52" s="29"/>
      <c r="O52" s="27" t="str">
        <f>DAY(N$98+16)&amp;CHOOSE(WEEKDAY(N$98+16),"日","月","火","水","木","金","土")</f>
        <v>17木</v>
      </c>
      <c r="P52" s="28"/>
      <c r="Q52" s="29"/>
      <c r="R52" s="27" t="str">
        <f>DAY(Q$98+16)&amp;CHOOSE(WEEKDAY(Q$98+16),"日","月","火","水","木","金","土")</f>
        <v>17日</v>
      </c>
      <c r="S52" s="28"/>
      <c r="T52" s="29"/>
      <c r="U52" s="27" t="str">
        <f>DAY(T$98+16)&amp;CHOOSE(WEEKDAY(T$98+16),"日","月","火","水","木","金","土")</f>
        <v>17火</v>
      </c>
      <c r="V52" s="28"/>
      <c r="W52" s="29" t="s">
        <v>81</v>
      </c>
      <c r="X52" s="27" t="str">
        <f>DAY(W$98+16)&amp;CHOOSE(WEEKDAY(W$98+16),"日","月","火","水","木","金","土")</f>
        <v>17金</v>
      </c>
      <c r="Y52" s="28"/>
      <c r="Z52" s="29" t="s">
        <v>235</v>
      </c>
      <c r="AA52" s="27" t="str">
        <f>DAY(Z$98+16)&amp;CHOOSE(WEEKDAY(Z$98+16),"日","月","火","水","木","金","土")</f>
        <v>17日</v>
      </c>
      <c r="AB52" s="28"/>
      <c r="AC52" s="29"/>
      <c r="AD52" s="27" t="str">
        <f>DAY(AC$98+16)&amp;CHOOSE(WEEKDAY(AC$98+16),"日","月","火","水","木","金","土")</f>
        <v>17水</v>
      </c>
      <c r="AE52" s="28"/>
      <c r="AF52" s="29" t="s">
        <v>200</v>
      </c>
      <c r="AG52" s="27" t="str">
        <f>DAY(AF$98+16)&amp;CHOOSE(WEEKDAY(AF$98+16),"日","月","火","水","木","金","土")</f>
        <v>17土</v>
      </c>
      <c r="AH52" s="28"/>
      <c r="AI52" s="29"/>
      <c r="AJ52" s="27" t="str">
        <f>DAY(AI$98+16)&amp;CHOOSE(WEEKDAY(AI$98+16),"日","月","火","水","木","金","土")</f>
        <v>17土</v>
      </c>
      <c r="AK52" s="28"/>
      <c r="AL52" s="29"/>
    </row>
    <row r="53" spans="1:38" ht="13.5" customHeight="1" x14ac:dyDescent="0.15">
      <c r="A53" s="2">
        <v>16</v>
      </c>
      <c r="C53" s="34"/>
      <c r="D53" s="35">
        <f ca="1">[1]対外!D53</f>
        <v>1</v>
      </c>
      <c r="E53" s="30"/>
      <c r="F53" s="34"/>
      <c r="G53" s="35">
        <f ca="1">[1]対外!G53</f>
        <v>1</v>
      </c>
      <c r="H53" s="30" t="s">
        <v>236</v>
      </c>
      <c r="I53" s="34"/>
      <c r="J53" s="35">
        <f ca="1">[1]対外!J53</f>
        <v>2</v>
      </c>
      <c r="K53" s="30"/>
      <c r="L53" s="34"/>
      <c r="M53" s="35">
        <f ca="1">[1]対外!M53</f>
        <v>3</v>
      </c>
      <c r="N53" s="30" t="s">
        <v>237</v>
      </c>
      <c r="O53" s="34"/>
      <c r="P53" s="35">
        <f ca="1">[1]対外!P53</f>
        <v>5</v>
      </c>
      <c r="Q53" s="30"/>
      <c r="R53" s="34"/>
      <c r="S53" s="35">
        <f ca="1">[1]対外!S53</f>
        <v>1</v>
      </c>
      <c r="T53" s="30" t="s">
        <v>238</v>
      </c>
      <c r="U53" s="34"/>
      <c r="V53" s="35">
        <f ca="1">[1]対外!V53</f>
        <v>1</v>
      </c>
      <c r="W53" s="30" t="s">
        <v>239</v>
      </c>
      <c r="X53" s="34"/>
      <c r="Y53" s="35">
        <f ca="1">[1]対外!Y53</f>
        <v>1</v>
      </c>
      <c r="Z53" s="30" t="s">
        <v>240</v>
      </c>
      <c r="AA53" s="34"/>
      <c r="AB53" s="35">
        <f ca="1">[1]対外!AB53</f>
        <v>2</v>
      </c>
      <c r="AC53" s="30"/>
      <c r="AD53" s="34"/>
      <c r="AE53" s="35">
        <f ca="1">[1]対外!AE53</f>
        <v>1</v>
      </c>
      <c r="AF53" s="30" t="s">
        <v>241</v>
      </c>
      <c r="AG53" s="34"/>
      <c r="AH53" s="35">
        <f ca="1">[1]対外!AH53</f>
        <v>2</v>
      </c>
      <c r="AI53" s="30"/>
      <c r="AJ53" s="34"/>
      <c r="AK53" s="35">
        <f ca="1">[1]対外!AK53</f>
        <v>2</v>
      </c>
      <c r="AL53" s="30"/>
    </row>
    <row r="54" spans="1:38" ht="13.5" customHeight="1" x14ac:dyDescent="0.15">
      <c r="C54" s="39"/>
      <c r="D54" s="35"/>
      <c r="E54" s="40"/>
      <c r="F54" s="39"/>
      <c r="G54" s="35"/>
      <c r="H54" s="40"/>
      <c r="I54" s="39"/>
      <c r="J54" s="35"/>
      <c r="K54" s="40"/>
      <c r="L54" s="39"/>
      <c r="M54" s="35"/>
      <c r="N54" s="40"/>
      <c r="O54" s="39"/>
      <c r="P54" s="35"/>
      <c r="Q54" s="40"/>
      <c r="R54" s="39"/>
      <c r="S54" s="35"/>
      <c r="T54" s="40"/>
      <c r="U54" s="39"/>
      <c r="V54" s="35"/>
      <c r="W54" s="40"/>
      <c r="X54" s="39"/>
      <c r="Y54" s="35"/>
      <c r="Z54" s="40" t="s">
        <v>242</v>
      </c>
      <c r="AA54" s="39"/>
      <c r="AB54" s="35"/>
      <c r="AC54" s="40"/>
      <c r="AD54" s="39"/>
      <c r="AE54" s="35"/>
      <c r="AF54" s="40" t="s">
        <v>243</v>
      </c>
      <c r="AG54" s="39"/>
      <c r="AH54" s="35"/>
      <c r="AI54" s="40"/>
      <c r="AJ54" s="39"/>
      <c r="AK54" s="35"/>
      <c r="AL54" s="40"/>
    </row>
    <row r="55" spans="1:38" ht="13.5" customHeight="1" x14ac:dyDescent="0.15">
      <c r="C55" s="27" t="str">
        <f>DAY(B$98+17)&amp;CHOOSE(WEEKDAY(B$98+17),"日","月","火","水","木","金","土")</f>
        <v>18火</v>
      </c>
      <c r="D55" s="28"/>
      <c r="E55" s="29" t="s">
        <v>81</v>
      </c>
      <c r="F55" s="27" t="str">
        <f>DAY(E$98+17)&amp;CHOOSE(WEEKDAY(E$98+17),"日","月","火","水","木","金","土")</f>
        <v>18木</v>
      </c>
      <c r="G55" s="28"/>
      <c r="H55" s="29" t="s">
        <v>200</v>
      </c>
      <c r="I55" s="27" t="str">
        <f>DAY(H$98+17)&amp;CHOOSE(WEEKDAY(H$98+17),"日","月","火","水","木","金","土")</f>
        <v>18日</v>
      </c>
      <c r="J55" s="28"/>
      <c r="K55" s="29"/>
      <c r="L55" s="27" t="str">
        <f>DAY(K$98+17)&amp;CHOOSE(WEEKDAY(K$98+17),"日","月","火","水","木","金","土")</f>
        <v>18火</v>
      </c>
      <c r="M55" s="28"/>
      <c r="N55" s="29" t="s">
        <v>81</v>
      </c>
      <c r="O55" s="27" t="str">
        <f>DAY(N$98+17)&amp;CHOOSE(WEEKDAY(N$98+17),"日","月","火","水","木","金","土")</f>
        <v>18金</v>
      </c>
      <c r="P55" s="28"/>
      <c r="Q55" s="29"/>
      <c r="R55" s="27" t="str">
        <f>DAY(Q$98+17)&amp;CHOOSE(WEEKDAY(Q$98+17),"日","月","火","水","木","金","土")</f>
        <v>18月</v>
      </c>
      <c r="S55" s="28"/>
      <c r="T55" s="29"/>
      <c r="U55" s="27" t="str">
        <f>DAY(T$98+17)&amp;CHOOSE(WEEKDAY(T$98+17),"日","月","火","水","木","金","土")</f>
        <v>18水</v>
      </c>
      <c r="V55" s="28"/>
      <c r="W55" s="29" t="s">
        <v>200</v>
      </c>
      <c r="X55" s="27" t="str">
        <f>DAY(W$98+17)&amp;CHOOSE(WEEKDAY(W$98+17),"日","月","火","水","木","金","土")</f>
        <v>18土</v>
      </c>
      <c r="Y55" s="28"/>
      <c r="Z55" s="29"/>
      <c r="AA55" s="27" t="str">
        <f>DAY(Z$98+17)&amp;CHOOSE(WEEKDAY(Z$98+17),"日","月","火","水","木","金","土")</f>
        <v>18月</v>
      </c>
      <c r="AB55" s="28"/>
      <c r="AC55" s="29" t="s">
        <v>83</v>
      </c>
      <c r="AD55" s="27" t="str">
        <f>DAY(AC$98+17)&amp;CHOOSE(WEEKDAY(AC$98+17),"日","月","火","水","木","金","土")</f>
        <v>18木</v>
      </c>
      <c r="AE55" s="28"/>
      <c r="AF55" s="29" t="s">
        <v>244</v>
      </c>
      <c r="AG55" s="27" t="str">
        <f>DAY(AF$98+17)&amp;CHOOSE(WEEKDAY(AF$98+17),"日","月","火","水","木","金","土")</f>
        <v>18日</v>
      </c>
      <c r="AH55" s="28"/>
      <c r="AI55" s="29" t="s">
        <v>245</v>
      </c>
      <c r="AJ55" s="27" t="str">
        <f>DAY(AI$98+17)&amp;CHOOSE(WEEKDAY(AI$98+17),"日","月","火","水","木","金","土")</f>
        <v>18日</v>
      </c>
      <c r="AK55" s="28"/>
      <c r="AL55" s="29"/>
    </row>
    <row r="56" spans="1:38" ht="13.5" customHeight="1" x14ac:dyDescent="0.15">
      <c r="A56" s="2">
        <v>17</v>
      </c>
      <c r="C56" s="34"/>
      <c r="D56" s="35">
        <f ca="1">[1]対外!D56</f>
        <v>1</v>
      </c>
      <c r="E56" s="30" t="s">
        <v>246</v>
      </c>
      <c r="F56" s="34"/>
      <c r="G56" s="35">
        <f ca="1">[1]対外!G56</f>
        <v>1</v>
      </c>
      <c r="H56" s="30" t="s">
        <v>39</v>
      </c>
      <c r="I56" s="34"/>
      <c r="J56" s="35">
        <f ca="1">[1]対外!J56</f>
        <v>2</v>
      </c>
      <c r="K56" s="30"/>
      <c r="L56" s="34"/>
      <c r="M56" s="35">
        <f ca="1">[1]対外!M56</f>
        <v>1</v>
      </c>
      <c r="N56" s="30" t="s">
        <v>117</v>
      </c>
      <c r="O56" s="34"/>
      <c r="P56" s="35">
        <f ca="1">[1]対外!P56</f>
        <v>5</v>
      </c>
      <c r="Q56" s="30"/>
      <c r="R56" s="34"/>
      <c r="S56" s="35">
        <f ca="1">[1]対外!S56</f>
        <v>3</v>
      </c>
      <c r="T56" s="30" t="s">
        <v>247</v>
      </c>
      <c r="U56" s="34"/>
      <c r="V56" s="35">
        <f ca="1">[1]対外!V56</f>
        <v>1</v>
      </c>
      <c r="W56" s="30" t="s">
        <v>103</v>
      </c>
      <c r="X56" s="34"/>
      <c r="Y56" s="35">
        <f ca="1">[1]対外!Y56</f>
        <v>2</v>
      </c>
      <c r="Z56" s="30"/>
      <c r="AA56" s="34"/>
      <c r="AB56" s="35">
        <f ca="1">[1]対外!AB56</f>
        <v>1</v>
      </c>
      <c r="AC56" s="30"/>
      <c r="AD56" s="34"/>
      <c r="AE56" s="35">
        <f ca="1">[1]対外!AE56</f>
        <v>1</v>
      </c>
      <c r="AF56" s="30" t="s">
        <v>248</v>
      </c>
      <c r="AG56" s="34"/>
      <c r="AH56" s="35">
        <f ca="1">[1]対外!AH56</f>
        <v>2</v>
      </c>
      <c r="AI56" s="30" t="s">
        <v>249</v>
      </c>
      <c r="AJ56" s="34"/>
      <c r="AK56" s="35">
        <f ca="1">[1]対外!AK56</f>
        <v>2</v>
      </c>
      <c r="AL56" s="30"/>
    </row>
    <row r="57" spans="1:38" ht="13.5" customHeight="1" x14ac:dyDescent="0.15">
      <c r="C57" s="39"/>
      <c r="D57" s="35"/>
      <c r="E57" s="40" t="s">
        <v>250</v>
      </c>
      <c r="F57" s="39"/>
      <c r="G57" s="35"/>
      <c r="H57" s="40"/>
      <c r="I57" s="39"/>
      <c r="J57" s="35"/>
      <c r="K57" s="40"/>
      <c r="L57" s="39"/>
      <c r="M57" s="35"/>
      <c r="N57" s="40"/>
      <c r="O57" s="39"/>
      <c r="P57" s="35"/>
      <c r="Q57" s="40"/>
      <c r="R57" s="39"/>
      <c r="S57" s="35"/>
      <c r="T57" s="40"/>
      <c r="U57" s="39"/>
      <c r="V57" s="35"/>
      <c r="W57" s="40" t="s">
        <v>251</v>
      </c>
      <c r="X57" s="39"/>
      <c r="Y57" s="35"/>
      <c r="Z57" s="40"/>
      <c r="AA57" s="39"/>
      <c r="AB57" s="35"/>
      <c r="AC57" s="40" t="s">
        <v>252</v>
      </c>
      <c r="AD57" s="39"/>
      <c r="AE57" s="35"/>
      <c r="AF57" s="40" t="s">
        <v>253</v>
      </c>
      <c r="AG57" s="39"/>
      <c r="AH57" s="35"/>
      <c r="AI57" s="40"/>
      <c r="AJ57" s="39"/>
      <c r="AK57" s="35"/>
      <c r="AL57" s="40"/>
    </row>
    <row r="58" spans="1:38" ht="13.5" customHeight="1" x14ac:dyDescent="0.15">
      <c r="C58" s="27" t="str">
        <f>DAY(B$98+18)&amp;CHOOSE(WEEKDAY(B$98+18),"日","月","火","水","木","金","土")</f>
        <v>19水</v>
      </c>
      <c r="D58" s="28"/>
      <c r="E58" s="29" t="s">
        <v>254</v>
      </c>
      <c r="F58" s="27" t="str">
        <f>DAY(E$98+18)&amp;CHOOSE(WEEKDAY(E$98+18),"日","月","火","水","木","金","土")</f>
        <v>19金</v>
      </c>
      <c r="G58" s="28"/>
      <c r="H58" s="29" t="s">
        <v>255</v>
      </c>
      <c r="I58" s="27" t="str">
        <f>DAY(H$98+18)&amp;CHOOSE(WEEKDAY(H$98+18),"日","月","火","水","木","金","土")</f>
        <v>19月</v>
      </c>
      <c r="J58" s="28"/>
      <c r="K58" s="29" t="s">
        <v>83</v>
      </c>
      <c r="L58" s="27" t="str">
        <f>DAY(K$98+18)&amp;CHOOSE(WEEKDAY(K$98+18),"日","月","火","水","木","金","土")</f>
        <v>19水</v>
      </c>
      <c r="M58" s="28"/>
      <c r="N58" s="29" t="s">
        <v>200</v>
      </c>
      <c r="O58" s="27" t="str">
        <f>DAY(N$98+18)&amp;CHOOSE(WEEKDAY(N$98+18),"日","月","火","水","木","金","土")</f>
        <v>19土</v>
      </c>
      <c r="P58" s="28"/>
      <c r="Q58" s="29"/>
      <c r="R58" s="27" t="str">
        <f>DAY(Q$98+18)&amp;CHOOSE(WEEKDAY(Q$98+18),"日","月","火","水","木","金","土")</f>
        <v>19火</v>
      </c>
      <c r="S58" s="28"/>
      <c r="T58" s="29"/>
      <c r="U58" s="27" t="str">
        <f>DAY(T$98+18)&amp;CHOOSE(WEEKDAY(T$98+18),"日","月","火","水","木","金","土")</f>
        <v>19木</v>
      </c>
      <c r="V58" s="28"/>
      <c r="W58" s="29" t="s">
        <v>83</v>
      </c>
      <c r="X58" s="27" t="str">
        <f>DAY(W$98+18)&amp;CHOOSE(WEEKDAY(W$98+18),"日","月","火","水","木","金","土")</f>
        <v>19日</v>
      </c>
      <c r="Y58" s="28"/>
      <c r="Z58" s="29"/>
      <c r="AA58" s="27" t="str">
        <f>DAY(Z$98+18)&amp;CHOOSE(WEEKDAY(Z$98+18),"日","月","火","水","木","金","土")</f>
        <v>19火</v>
      </c>
      <c r="AB58" s="28"/>
      <c r="AC58" s="29" t="s">
        <v>81</v>
      </c>
      <c r="AD58" s="27" t="str">
        <f>DAY(AC$98+18)&amp;CHOOSE(WEEKDAY(AC$98+18),"日","月","火","水","木","金","土")</f>
        <v>19金</v>
      </c>
      <c r="AE58" s="28"/>
      <c r="AF58" s="29" t="s">
        <v>256</v>
      </c>
      <c r="AG58" s="27" t="str">
        <f>DAY(AF$98+18)&amp;CHOOSE(WEEKDAY(AF$98+18),"日","月","火","水","木","金","土")</f>
        <v>19月</v>
      </c>
      <c r="AH58" s="28"/>
      <c r="AI58" s="29" t="s">
        <v>257</v>
      </c>
      <c r="AJ58" s="27" t="str">
        <f>DAY(AI$98+18)&amp;CHOOSE(WEEKDAY(AI$98+18),"日","月","火","水","木","金","土")</f>
        <v>19月</v>
      </c>
      <c r="AK58" s="28"/>
      <c r="AL58" s="29" t="s">
        <v>83</v>
      </c>
    </row>
    <row r="59" spans="1:38" ht="13.5" customHeight="1" x14ac:dyDescent="0.15">
      <c r="A59" s="2">
        <v>18</v>
      </c>
      <c r="C59" s="34"/>
      <c r="D59" s="35">
        <f ca="1">[1]対外!D59</f>
        <v>1</v>
      </c>
      <c r="E59" s="30"/>
      <c r="F59" s="34"/>
      <c r="G59" s="35">
        <f ca="1">[1]対外!G59</f>
        <v>1</v>
      </c>
      <c r="H59" s="30" t="s">
        <v>258</v>
      </c>
      <c r="I59" s="34"/>
      <c r="J59" s="35">
        <f ca="1">[1]対外!J59</f>
        <v>1</v>
      </c>
      <c r="K59" s="30" t="s">
        <v>259</v>
      </c>
      <c r="L59" s="34"/>
      <c r="M59" s="35">
        <f ca="1">[1]対外!M59</f>
        <v>1</v>
      </c>
      <c r="N59" s="30" t="s">
        <v>88</v>
      </c>
      <c r="O59" s="34"/>
      <c r="P59" s="35">
        <f ca="1">[1]対外!P59</f>
        <v>2</v>
      </c>
      <c r="Q59" s="30"/>
      <c r="R59" s="34"/>
      <c r="S59" s="35">
        <f ca="1">[1]対外!S59</f>
        <v>2</v>
      </c>
      <c r="T59" s="30" t="s">
        <v>180</v>
      </c>
      <c r="U59" s="34"/>
      <c r="V59" s="35">
        <f ca="1">[1]対外!V59</f>
        <v>1</v>
      </c>
      <c r="W59" s="30" t="s">
        <v>260</v>
      </c>
      <c r="X59" s="34"/>
      <c r="Y59" s="35">
        <f ca="1">[1]対外!Y59</f>
        <v>2</v>
      </c>
      <c r="Z59" s="30"/>
      <c r="AA59" s="34"/>
      <c r="AB59" s="35">
        <f ca="1">[1]対外!AB59</f>
        <v>1</v>
      </c>
      <c r="AC59" s="30"/>
      <c r="AD59" s="34"/>
      <c r="AE59" s="35">
        <f ca="1">[1]対外!AE59</f>
        <v>1</v>
      </c>
      <c r="AF59" s="30" t="s">
        <v>261</v>
      </c>
      <c r="AG59" s="34"/>
      <c r="AH59" s="35">
        <f ca="1">[1]対外!AH59</f>
        <v>1</v>
      </c>
      <c r="AI59" s="30" t="s">
        <v>262</v>
      </c>
      <c r="AJ59" s="34"/>
      <c r="AK59" s="35">
        <f ca="1">[1]対外!AK59</f>
        <v>1</v>
      </c>
      <c r="AL59" s="30" t="s">
        <v>263</v>
      </c>
    </row>
    <row r="60" spans="1:38" ht="13.5" customHeight="1" x14ac:dyDescent="0.15">
      <c r="C60" s="39"/>
      <c r="D60" s="35"/>
      <c r="E60" s="40" t="s">
        <v>39</v>
      </c>
      <c r="F60" s="39"/>
      <c r="G60" s="35"/>
      <c r="H60" s="40" t="s">
        <v>264</v>
      </c>
      <c r="I60" s="39"/>
      <c r="J60" s="35"/>
      <c r="K60" s="40" t="s">
        <v>265</v>
      </c>
      <c r="L60" s="39"/>
      <c r="M60" s="35"/>
      <c r="N60" s="40"/>
      <c r="O60" s="39"/>
      <c r="P60" s="35"/>
      <c r="Q60" s="40"/>
      <c r="R60" s="39"/>
      <c r="S60" s="35"/>
      <c r="T60" s="40"/>
      <c r="U60" s="39"/>
      <c r="V60" s="35"/>
      <c r="W60" s="40"/>
      <c r="X60" s="39"/>
      <c r="Y60" s="35"/>
      <c r="Z60" s="40"/>
      <c r="AA60" s="39"/>
      <c r="AB60" s="35"/>
      <c r="AC60" s="40"/>
      <c r="AD60" s="39"/>
      <c r="AE60" s="35"/>
      <c r="AF60" s="40" t="s">
        <v>266</v>
      </c>
      <c r="AG60" s="39"/>
      <c r="AH60" s="35"/>
      <c r="AI60" s="40" t="s">
        <v>267</v>
      </c>
      <c r="AJ60" s="39"/>
      <c r="AK60" s="35"/>
      <c r="AL60" s="40" t="s">
        <v>268</v>
      </c>
    </row>
    <row r="61" spans="1:38" ht="13.5" customHeight="1" x14ac:dyDescent="0.15">
      <c r="C61" s="27" t="str">
        <f>DAY(B$98+19)&amp;CHOOSE(WEEKDAY(B$98+19),"日","月","火","水","木","金","土")</f>
        <v>20木</v>
      </c>
      <c r="D61" s="28"/>
      <c r="E61" s="29" t="s">
        <v>269</v>
      </c>
      <c r="F61" s="27" t="str">
        <f>DAY(E$98+19)&amp;CHOOSE(WEEKDAY(E$98+19),"日","月","火","水","木","金","土")</f>
        <v>20土</v>
      </c>
      <c r="G61" s="28"/>
      <c r="H61" s="29"/>
      <c r="I61" s="27" t="str">
        <f>DAY(H$98+19)&amp;CHOOSE(WEEKDAY(H$98+19),"日","月","火","水","木","金","土")</f>
        <v>20火</v>
      </c>
      <c r="J61" s="28"/>
      <c r="K61" s="29" t="s">
        <v>81</v>
      </c>
      <c r="L61" s="27" t="str">
        <f>DAY(K$98+19)&amp;CHOOSE(WEEKDAY(K$98+19),"日","月","火","水","木","金","土")</f>
        <v>20木</v>
      </c>
      <c r="M61" s="28"/>
      <c r="N61" s="29" t="s">
        <v>270</v>
      </c>
      <c r="O61" s="27" t="str">
        <f>DAY(N$98+19)&amp;CHOOSE(WEEKDAY(N$98+19),"日","月","火","水","木","金","土")</f>
        <v>20日</v>
      </c>
      <c r="P61" s="28"/>
      <c r="Q61" s="29"/>
      <c r="R61" s="27" t="str">
        <f>DAY(Q$98+19)&amp;CHOOSE(WEEKDAY(Q$98+19),"日","月","火","水","木","金","土")</f>
        <v>20水</v>
      </c>
      <c r="S61" s="28"/>
      <c r="T61" s="29" t="s">
        <v>81</v>
      </c>
      <c r="U61" s="27" t="str">
        <f>DAY(T$98+19)&amp;CHOOSE(WEEKDAY(T$98+19),"日","月","火","水","木","金","土")</f>
        <v>20金</v>
      </c>
      <c r="V61" s="28"/>
      <c r="W61" s="29" t="s">
        <v>271</v>
      </c>
      <c r="X61" s="27" t="str">
        <f>DAY(W$98+19)&amp;CHOOSE(WEEKDAY(W$98+19),"日","月","火","水","木","金","土")</f>
        <v>20月</v>
      </c>
      <c r="Y61" s="28"/>
      <c r="Z61" s="29" t="s">
        <v>83</v>
      </c>
      <c r="AA61" s="27" t="str">
        <f>DAY(Z$98+19)&amp;CHOOSE(WEEKDAY(Z$98+19),"日","月","火","水","木","金","土")</f>
        <v>20水</v>
      </c>
      <c r="AB61" s="28"/>
      <c r="AC61" s="29" t="s">
        <v>200</v>
      </c>
      <c r="AD61" s="27" t="str">
        <f>DAY(AC$98+19)&amp;CHOOSE(WEEKDAY(AC$98+19),"日","月","火","水","木","金","土")</f>
        <v>20土</v>
      </c>
      <c r="AE61" s="28"/>
      <c r="AF61" s="29"/>
      <c r="AG61" s="27" t="str">
        <f>DAY(AF$98+19)&amp;CHOOSE(WEEKDAY(AF$98+19),"日","月","火","水","木","金","土")</f>
        <v>20火</v>
      </c>
      <c r="AH61" s="28"/>
      <c r="AI61" s="29" t="s">
        <v>81</v>
      </c>
      <c r="AJ61" s="27" t="str">
        <f>DAY(AI$98+19)&amp;CHOOSE(WEEKDAY(AI$98+19),"日","月","火","水","木","金","土")</f>
        <v>20火</v>
      </c>
      <c r="AK61" s="28"/>
      <c r="AL61" s="29" t="s">
        <v>55</v>
      </c>
    </row>
    <row r="62" spans="1:38" ht="13.5" customHeight="1" x14ac:dyDescent="0.15">
      <c r="A62" s="2">
        <v>19</v>
      </c>
      <c r="C62" s="34"/>
      <c r="D62" s="35">
        <f ca="1">[1]対外!D62</f>
        <v>1</v>
      </c>
      <c r="E62" s="30" t="s">
        <v>272</v>
      </c>
      <c r="F62" s="34"/>
      <c r="G62" s="35">
        <f ca="1">[1]対外!G62</f>
        <v>2</v>
      </c>
      <c r="H62" s="30"/>
      <c r="I62" s="34"/>
      <c r="J62" s="35">
        <f ca="1">[1]対外!J62</f>
        <v>1</v>
      </c>
      <c r="K62" s="30" t="s">
        <v>103</v>
      </c>
      <c r="L62" s="34"/>
      <c r="M62" s="35">
        <f ca="1">[1]対外!M62</f>
        <v>1</v>
      </c>
      <c r="N62" s="30" t="s">
        <v>37</v>
      </c>
      <c r="O62" s="34"/>
      <c r="P62" s="35">
        <f ca="1">[1]対外!P62</f>
        <v>2</v>
      </c>
      <c r="Q62" s="30"/>
      <c r="R62" s="34"/>
      <c r="S62" s="35">
        <f ca="1">[1]対外!S62</f>
        <v>1</v>
      </c>
      <c r="T62" s="30"/>
      <c r="U62" s="34"/>
      <c r="V62" s="35">
        <f ca="1">[1]対外!V62</f>
        <v>1</v>
      </c>
      <c r="W62" s="30" t="s">
        <v>273</v>
      </c>
      <c r="X62" s="34"/>
      <c r="Y62" s="35">
        <f ca="1">[1]対外!Y62</f>
        <v>1</v>
      </c>
      <c r="Z62" s="30" t="s">
        <v>274</v>
      </c>
      <c r="AA62" s="34"/>
      <c r="AB62" s="35">
        <f ca="1">[1]対外!AB62</f>
        <v>1</v>
      </c>
      <c r="AC62" s="30" t="s">
        <v>275</v>
      </c>
      <c r="AD62" s="34"/>
      <c r="AE62" s="35">
        <f ca="1">[1]対外!AE62</f>
        <v>2</v>
      </c>
      <c r="AF62" s="30"/>
      <c r="AG62" s="34"/>
      <c r="AH62" s="35">
        <f ca="1">[1]対外!AH62</f>
        <v>1</v>
      </c>
      <c r="AI62" s="30" t="s">
        <v>276</v>
      </c>
      <c r="AJ62" s="34"/>
      <c r="AK62" s="35">
        <f ca="1">[1]対外!AK62</f>
        <v>1</v>
      </c>
      <c r="AL62" s="30" t="s">
        <v>277</v>
      </c>
    </row>
    <row r="63" spans="1:38" ht="13.5" customHeight="1" x14ac:dyDescent="0.15">
      <c r="C63" s="39"/>
      <c r="D63" s="35"/>
      <c r="E63" s="40" t="s">
        <v>278</v>
      </c>
      <c r="F63" s="39"/>
      <c r="G63" s="35"/>
      <c r="H63" s="40"/>
      <c r="I63" s="39"/>
      <c r="J63" s="35"/>
      <c r="K63" s="40"/>
      <c r="L63" s="39"/>
      <c r="M63" s="35"/>
      <c r="N63" s="40" t="s">
        <v>39</v>
      </c>
      <c r="O63" s="39"/>
      <c r="P63" s="35"/>
      <c r="Q63" s="40"/>
      <c r="R63" s="39"/>
      <c r="S63" s="35"/>
      <c r="T63" s="40"/>
      <c r="U63" s="39"/>
      <c r="V63" s="35"/>
      <c r="W63" s="40" t="s">
        <v>279</v>
      </c>
      <c r="X63" s="39"/>
      <c r="Y63" s="35"/>
      <c r="Z63" s="40" t="s">
        <v>280</v>
      </c>
      <c r="AA63" s="39"/>
      <c r="AB63" s="35"/>
      <c r="AC63" s="40"/>
      <c r="AD63" s="39"/>
      <c r="AE63" s="35"/>
      <c r="AF63" s="40"/>
      <c r="AG63" s="39"/>
      <c r="AH63" s="35"/>
      <c r="AI63" s="40"/>
      <c r="AJ63" s="39"/>
      <c r="AK63" s="35"/>
      <c r="AL63" s="40" t="s">
        <v>281</v>
      </c>
    </row>
    <row r="64" spans="1:38" ht="13.5" customHeight="1" x14ac:dyDescent="0.15">
      <c r="C64" s="27" t="str">
        <f>DAY(B$98+20)&amp;CHOOSE(WEEKDAY(B$98+20),"日","月","火","水","木","金","土")</f>
        <v>21金</v>
      </c>
      <c r="D64" s="28"/>
      <c r="E64" s="29" t="s">
        <v>282</v>
      </c>
      <c r="F64" s="27" t="str">
        <f>DAY(E$98+20)&amp;CHOOSE(WEEKDAY(E$98+20),"日","月","火","水","木","金","土")</f>
        <v>21日</v>
      </c>
      <c r="G64" s="28"/>
      <c r="H64" s="29" t="s">
        <v>283</v>
      </c>
      <c r="I64" s="27" t="str">
        <f>DAY(H$98+20)&amp;CHOOSE(WEEKDAY(H$98+20),"日","月","火","水","木","金","土")</f>
        <v>21水</v>
      </c>
      <c r="J64" s="28"/>
      <c r="K64" s="29" t="s">
        <v>200</v>
      </c>
      <c r="L64" s="27" t="str">
        <f>DAY(K$98+20)&amp;CHOOSE(WEEKDAY(K$98+20),"日","月","火","水","木","金","土")</f>
        <v>21金</v>
      </c>
      <c r="M64" s="28"/>
      <c r="N64" s="29" t="s">
        <v>96</v>
      </c>
      <c r="O64" s="27" t="str">
        <f>DAY(N$98+20)&amp;CHOOSE(WEEKDAY(N$98+20),"日","月","火","水","木","金","土")</f>
        <v>21月</v>
      </c>
      <c r="P64" s="28"/>
      <c r="Q64" s="29"/>
      <c r="R64" s="27" t="str">
        <f>DAY(Q$98+20)&amp;CHOOSE(WEEKDAY(Q$98+20),"日","月","火","水","木","金","土")</f>
        <v>21木</v>
      </c>
      <c r="S64" s="28"/>
      <c r="T64" s="29" t="s">
        <v>200</v>
      </c>
      <c r="U64" s="27" t="str">
        <f>DAY(T$98+20)&amp;CHOOSE(WEEKDAY(T$98+20),"日","月","火","水","木","金","土")</f>
        <v>21土</v>
      </c>
      <c r="V64" s="28"/>
      <c r="W64" s="29"/>
      <c r="X64" s="27" t="str">
        <f>DAY(W$98+20)&amp;CHOOSE(WEEKDAY(W$98+20),"日","月","火","水","木","金","土")</f>
        <v>21火</v>
      </c>
      <c r="Y64" s="28"/>
      <c r="Z64" s="29" t="s">
        <v>96</v>
      </c>
      <c r="AA64" s="27" t="str">
        <f>DAY(Z$98+20)&amp;CHOOSE(WEEKDAY(Z$98+20),"日","月","火","水","木","金","土")</f>
        <v>21木</v>
      </c>
      <c r="AB64" s="28"/>
      <c r="AC64" s="29" t="s">
        <v>83</v>
      </c>
      <c r="AD64" s="27" t="str">
        <f>DAY(AC$98+20)&amp;CHOOSE(WEEKDAY(AC$98+20),"日","月","火","水","木","金","土")</f>
        <v>21日</v>
      </c>
      <c r="AE64" s="28"/>
      <c r="AF64" s="29"/>
      <c r="AG64" s="27" t="str">
        <f>DAY(AF$98+20)&amp;CHOOSE(WEEKDAY(AF$98+20),"日","月","火","水","木","金","土")</f>
        <v>21水</v>
      </c>
      <c r="AH64" s="28"/>
      <c r="AI64" s="29" t="s">
        <v>200</v>
      </c>
      <c r="AJ64" s="27" t="str">
        <f>DAY(AI$98+20)&amp;CHOOSE(WEEKDAY(AI$98+20),"日","月","火","水","木","金","土")</f>
        <v>21水</v>
      </c>
      <c r="AK64" s="28"/>
      <c r="AL64" s="29"/>
    </row>
    <row r="65" spans="1:38" ht="13.5" customHeight="1" x14ac:dyDescent="0.15">
      <c r="A65" s="2">
        <v>20</v>
      </c>
      <c r="C65" s="34"/>
      <c r="D65" s="35">
        <f ca="1">[1]対外!D65</f>
        <v>1</v>
      </c>
      <c r="E65" s="30" t="s">
        <v>284</v>
      </c>
      <c r="F65" s="34"/>
      <c r="G65" s="35">
        <f ca="1">[1]対外!G65</f>
        <v>1</v>
      </c>
      <c r="H65" s="30" t="s">
        <v>285</v>
      </c>
      <c r="I65" s="34"/>
      <c r="J65" s="35">
        <f ca="1">[1]対外!J65</f>
        <v>1</v>
      </c>
      <c r="K65" s="30" t="s">
        <v>286</v>
      </c>
      <c r="L65" s="34"/>
      <c r="M65" s="35">
        <f ca="1">[1]対外!M65</f>
        <v>5</v>
      </c>
      <c r="N65" s="30" t="s">
        <v>287</v>
      </c>
      <c r="O65" s="34"/>
      <c r="P65" s="35">
        <f ca="1">[1]対外!P65</f>
        <v>5</v>
      </c>
      <c r="Q65" s="30"/>
      <c r="R65" s="34"/>
      <c r="S65" s="35">
        <f ca="1">[1]対外!S65</f>
        <v>1</v>
      </c>
      <c r="T65" s="30"/>
      <c r="U65" s="34"/>
      <c r="V65" s="35">
        <f ca="1">[1]対外!V65</f>
        <v>2</v>
      </c>
      <c r="W65" s="30"/>
      <c r="X65" s="34"/>
      <c r="Y65" s="35">
        <f ca="1">[1]対外!Y65</f>
        <v>1</v>
      </c>
      <c r="Z65" s="30"/>
      <c r="AA65" s="34"/>
      <c r="AB65" s="35">
        <f ca="1">[1]対外!AB65</f>
        <v>1</v>
      </c>
      <c r="AC65" s="30"/>
      <c r="AD65" s="34"/>
      <c r="AE65" s="35">
        <f ca="1">[1]対外!AE65</f>
        <v>2</v>
      </c>
      <c r="AF65" s="30"/>
      <c r="AG65" s="34"/>
      <c r="AH65" s="35">
        <f ca="1">[1]対外!AH65</f>
        <v>1</v>
      </c>
      <c r="AI65" s="30" t="s">
        <v>288</v>
      </c>
      <c r="AJ65" s="34"/>
      <c r="AK65" s="35">
        <f ca="1">[1]対外!AK65</f>
        <v>3</v>
      </c>
      <c r="AL65" s="30" t="s">
        <v>289</v>
      </c>
    </row>
    <row r="66" spans="1:38" ht="13.5" customHeight="1" x14ac:dyDescent="0.15">
      <c r="C66" s="39"/>
      <c r="D66" s="35"/>
      <c r="E66" s="40" t="s">
        <v>290</v>
      </c>
      <c r="F66" s="39"/>
      <c r="G66" s="35"/>
      <c r="H66" s="40"/>
      <c r="I66" s="39"/>
      <c r="J66" s="35"/>
      <c r="K66" s="40" t="s">
        <v>39</v>
      </c>
      <c r="L66" s="39"/>
      <c r="M66" s="35"/>
      <c r="N66" s="40" t="s">
        <v>291</v>
      </c>
      <c r="O66" s="39"/>
      <c r="P66" s="35"/>
      <c r="Q66" s="40"/>
      <c r="R66" s="39"/>
      <c r="S66" s="35"/>
      <c r="T66" s="40"/>
      <c r="U66" s="39"/>
      <c r="V66" s="35"/>
      <c r="W66" s="40"/>
      <c r="X66" s="39"/>
      <c r="Y66" s="35"/>
      <c r="Z66" s="40"/>
      <c r="AA66" s="39"/>
      <c r="AB66" s="35"/>
      <c r="AC66" s="40"/>
      <c r="AD66" s="39"/>
      <c r="AE66" s="35"/>
      <c r="AF66" s="40"/>
      <c r="AG66" s="39"/>
      <c r="AH66" s="35"/>
      <c r="AI66" s="40" t="s">
        <v>292</v>
      </c>
      <c r="AJ66" s="39"/>
      <c r="AK66" s="35"/>
      <c r="AL66" s="40"/>
    </row>
    <row r="67" spans="1:38" ht="13.5" customHeight="1" x14ac:dyDescent="0.15">
      <c r="C67" s="27" t="str">
        <f>DAY(B$98+21)&amp;CHOOSE(WEEKDAY(B$98+21),"日","月","火","水","木","金","土")</f>
        <v>22土</v>
      </c>
      <c r="D67" s="28"/>
      <c r="E67" s="29"/>
      <c r="F67" s="27" t="str">
        <f>DAY(E$98+21)&amp;CHOOSE(WEEKDAY(E$98+21),"日","月","火","水","木","金","土")</f>
        <v>22月</v>
      </c>
      <c r="G67" s="28"/>
      <c r="H67" s="29"/>
      <c r="I67" s="27" t="str">
        <f>DAY(H$98+21)&amp;CHOOSE(WEEKDAY(H$98+21),"日","月","火","水","木","金","土")</f>
        <v>22木</v>
      </c>
      <c r="J67" s="28"/>
      <c r="K67" s="29" t="s">
        <v>293</v>
      </c>
      <c r="L67" s="27" t="str">
        <f>DAY(K$98+21)&amp;CHOOSE(WEEKDAY(K$98+21),"日","月","火","水","木","金","土")</f>
        <v>22土</v>
      </c>
      <c r="M67" s="28"/>
      <c r="N67" s="29"/>
      <c r="O67" s="27" t="str">
        <f>DAY(N$98+21)&amp;CHOOSE(WEEKDAY(N$98+21),"日","月","火","水","木","金","土")</f>
        <v>22火</v>
      </c>
      <c r="P67" s="28"/>
      <c r="Q67" s="29"/>
      <c r="R67" s="27" t="str">
        <f>DAY(Q$98+21)&amp;CHOOSE(WEEKDAY(Q$98+21),"日","月","火","水","木","金","土")</f>
        <v>22金</v>
      </c>
      <c r="S67" s="28"/>
      <c r="T67" s="29"/>
      <c r="U67" s="27" t="str">
        <f>DAY(T$98+21)&amp;CHOOSE(WEEKDAY(T$98+21),"日","月","火","水","木","金","土")</f>
        <v>22日</v>
      </c>
      <c r="V67" s="28"/>
      <c r="W67" s="29"/>
      <c r="X67" s="27" t="str">
        <f>DAY(W$98+21)&amp;CHOOSE(WEEKDAY(W$98+21),"日","月","火","水","木","金","土")</f>
        <v>22水</v>
      </c>
      <c r="Y67" s="28"/>
      <c r="Z67" s="29" t="s">
        <v>294</v>
      </c>
      <c r="AA67" s="27" t="str">
        <f>DAY(Z$98+21)&amp;CHOOSE(WEEKDAY(Z$98+21),"日","月","火","水","木","金","土")</f>
        <v>22金</v>
      </c>
      <c r="AB67" s="28"/>
      <c r="AC67" s="29" t="s">
        <v>295</v>
      </c>
      <c r="AD67" s="27" t="str">
        <f>DAY(AC$98+21)&amp;CHOOSE(WEEKDAY(AC$98+21),"日","月","火","水","木","金","土")</f>
        <v>22月</v>
      </c>
      <c r="AE67" s="28"/>
      <c r="AF67" s="29" t="s">
        <v>296</v>
      </c>
      <c r="AG67" s="27" t="str">
        <f>DAY(AF$98+21)&amp;CHOOSE(WEEKDAY(AF$98+21),"日","月","火","水","木","金","土")</f>
        <v>22木</v>
      </c>
      <c r="AH67" s="28"/>
      <c r="AI67" s="29" t="s">
        <v>297</v>
      </c>
      <c r="AJ67" s="27" t="str">
        <f>DAY(AI$98+21)&amp;CHOOSE(WEEKDAY(AI$98+21),"日","月","火","水","木","金","土")</f>
        <v>22木</v>
      </c>
      <c r="AK67" s="28"/>
      <c r="AL67" s="29" t="s">
        <v>83</v>
      </c>
    </row>
    <row r="68" spans="1:38" ht="13.5" customHeight="1" x14ac:dyDescent="0.15">
      <c r="A68" s="2">
        <v>21</v>
      </c>
      <c r="C68" s="34"/>
      <c r="D68" s="35">
        <f ca="1">[1]対外!D68</f>
        <v>2</v>
      </c>
      <c r="E68" s="30"/>
      <c r="F68" s="34"/>
      <c r="G68" s="35">
        <f ca="1">[1]対外!G68</f>
        <v>2</v>
      </c>
      <c r="H68" s="30" t="s">
        <v>180</v>
      </c>
      <c r="I68" s="34"/>
      <c r="J68" s="35">
        <f ca="1">[1]対外!J68</f>
        <v>1</v>
      </c>
      <c r="K68" s="30" t="s">
        <v>298</v>
      </c>
      <c r="L68" s="34"/>
      <c r="M68" s="35">
        <f ca="1">[1]対外!M68</f>
        <v>2</v>
      </c>
      <c r="N68" s="30"/>
      <c r="O68" s="34"/>
      <c r="P68" s="35">
        <f ca="1">[1]対外!P68</f>
        <v>5</v>
      </c>
      <c r="Q68" s="30"/>
      <c r="R68" s="34"/>
      <c r="S68" s="35">
        <f ca="1">[1]対外!S68</f>
        <v>1</v>
      </c>
      <c r="T68" s="30"/>
      <c r="U68" s="34"/>
      <c r="V68" s="35">
        <f ca="1">[1]対外!V68</f>
        <v>2</v>
      </c>
      <c r="W68" s="30"/>
      <c r="X68" s="34"/>
      <c r="Y68" s="35">
        <f ca="1">[1]対外!Y68</f>
        <v>1</v>
      </c>
      <c r="Z68" s="30" t="s">
        <v>299</v>
      </c>
      <c r="AA68" s="34"/>
      <c r="AB68" s="35">
        <f ca="1">[1]対外!AB68</f>
        <v>1</v>
      </c>
      <c r="AC68" s="30" t="s">
        <v>300</v>
      </c>
      <c r="AD68" s="34"/>
      <c r="AE68" s="35">
        <f ca="1">[1]対外!AE68</f>
        <v>1</v>
      </c>
      <c r="AF68" s="30" t="s">
        <v>301</v>
      </c>
      <c r="AG68" s="34"/>
      <c r="AH68" s="35">
        <f ca="1">[1]対外!AH68</f>
        <v>1</v>
      </c>
      <c r="AI68" s="30" t="s">
        <v>302</v>
      </c>
      <c r="AJ68" s="34"/>
      <c r="AK68" s="35">
        <f ca="1">[1]対外!AK68</f>
        <v>1</v>
      </c>
      <c r="AL68" s="30" t="s">
        <v>303</v>
      </c>
    </row>
    <row r="69" spans="1:38" ht="13.5" customHeight="1" x14ac:dyDescent="0.15">
      <c r="C69" s="39"/>
      <c r="D69" s="35"/>
      <c r="E69" s="40"/>
      <c r="F69" s="39"/>
      <c r="G69" s="35"/>
      <c r="H69" s="40"/>
      <c r="I69" s="39"/>
      <c r="J69" s="35"/>
      <c r="K69" s="40"/>
      <c r="L69" s="39"/>
      <c r="M69" s="35"/>
      <c r="N69" s="40"/>
      <c r="O69" s="39"/>
      <c r="P69" s="35"/>
      <c r="Q69" s="40"/>
      <c r="R69" s="39"/>
      <c r="S69" s="35"/>
      <c r="T69" s="40"/>
      <c r="U69" s="39"/>
      <c r="V69" s="35"/>
      <c r="W69" s="40"/>
      <c r="X69" s="39"/>
      <c r="Y69" s="35"/>
      <c r="Z69" s="40" t="s">
        <v>304</v>
      </c>
      <c r="AA69" s="39"/>
      <c r="AB69" s="35"/>
      <c r="AC69" s="40" t="s">
        <v>39</v>
      </c>
      <c r="AD69" s="39"/>
      <c r="AE69" s="35"/>
      <c r="AF69" s="40" t="s">
        <v>305</v>
      </c>
      <c r="AG69" s="39"/>
      <c r="AH69" s="35"/>
      <c r="AI69" s="40" t="s">
        <v>306</v>
      </c>
      <c r="AJ69" s="39"/>
      <c r="AK69" s="35"/>
      <c r="AL69" s="40" t="s">
        <v>307</v>
      </c>
    </row>
    <row r="70" spans="1:38" ht="13.5" customHeight="1" x14ac:dyDescent="0.15">
      <c r="C70" s="27" t="str">
        <f>DAY(B$98+22)&amp;CHOOSE(WEEKDAY(B$98+22),"日","月","火","水","木","金","土")</f>
        <v>23日</v>
      </c>
      <c r="D70" s="28"/>
      <c r="E70" s="29"/>
      <c r="F70" s="27" t="str">
        <f>DAY(E$98+22)&amp;CHOOSE(WEEKDAY(E$98+22),"日","月","火","水","木","金","土")</f>
        <v>23火</v>
      </c>
      <c r="G70" s="28"/>
      <c r="H70" s="29" t="s">
        <v>308</v>
      </c>
      <c r="I70" s="27" t="str">
        <f>DAY(H$98+22)&amp;CHOOSE(WEEKDAY(H$98+22),"日","月","火","水","木","金","土")</f>
        <v>23金</v>
      </c>
      <c r="J70" s="28"/>
      <c r="K70" s="29"/>
      <c r="L70" s="47" t="str">
        <f>DAY(K$98+22)&amp;CHOOSE(WEEKDAY(K$98+22),"日","月","火","水","木","金","土")</f>
        <v>23日</v>
      </c>
      <c r="M70" s="48"/>
      <c r="N70" s="49"/>
      <c r="O70" s="27" t="str">
        <f>DAY(N$98+22)&amp;CHOOSE(WEEKDAY(N$98+22),"日","月","火","水","木","金","土")</f>
        <v>23水</v>
      </c>
      <c r="P70" s="28"/>
      <c r="Q70" s="29" t="s">
        <v>309</v>
      </c>
      <c r="R70" s="27" t="str">
        <f>DAY(Q$98+22)&amp;CHOOSE(WEEKDAY(Q$98+22),"日","月","火","水","木","金","土")</f>
        <v>23土</v>
      </c>
      <c r="S70" s="28"/>
      <c r="T70" s="29"/>
      <c r="U70" s="27" t="str">
        <f>DAY(T$98+22)&amp;CHOOSE(WEEKDAY(T$98+22),"日","月","火","水","木","金","土")</f>
        <v>23月</v>
      </c>
      <c r="V70" s="28"/>
      <c r="W70" s="29" t="s">
        <v>310</v>
      </c>
      <c r="X70" s="27" t="str">
        <f>DAY(W$98+22)&amp;CHOOSE(WEEKDAY(W$98+22),"日","月","火","水","木","金","土")</f>
        <v>23木</v>
      </c>
      <c r="Y70" s="28"/>
      <c r="Z70" s="29"/>
      <c r="AA70" s="27" t="str">
        <f>DAY(Z$98+22)&amp;CHOOSE(WEEKDAY(Z$98+22),"日","月","火","水","木","金","土")</f>
        <v>23土</v>
      </c>
      <c r="AB70" s="28"/>
      <c r="AC70" s="29"/>
      <c r="AD70" s="27" t="str">
        <f>DAY(AC$98+22)&amp;CHOOSE(WEEKDAY(AC$98+22),"日","月","火","水","木","金","土")</f>
        <v>23火</v>
      </c>
      <c r="AE70" s="28"/>
      <c r="AF70" s="29" t="s">
        <v>81</v>
      </c>
      <c r="AG70" s="27" t="str">
        <f>DAY(AF$98+22)&amp;CHOOSE(WEEKDAY(AF$98+22),"日","月","火","水","木","金","土")</f>
        <v>23金</v>
      </c>
      <c r="AH70" s="28"/>
      <c r="AI70" s="29" t="s">
        <v>311</v>
      </c>
      <c r="AJ70" s="27" t="str">
        <f>DAY(AI$98+22)&amp;CHOOSE(WEEKDAY(AI$98+22),"日","月","火","水","木","金","土")</f>
        <v>23金</v>
      </c>
      <c r="AK70" s="28"/>
      <c r="AL70" s="29" t="s">
        <v>312</v>
      </c>
    </row>
    <row r="71" spans="1:38" ht="13.5" customHeight="1" x14ac:dyDescent="0.15">
      <c r="A71" s="2">
        <v>22</v>
      </c>
      <c r="C71" s="34"/>
      <c r="D71" s="35">
        <f ca="1">[1]対外!D71</f>
        <v>2</v>
      </c>
      <c r="E71" s="30"/>
      <c r="F71" s="34"/>
      <c r="G71" s="35">
        <f ca="1">[1]対外!G71</f>
        <v>1</v>
      </c>
      <c r="H71" s="30" t="s">
        <v>313</v>
      </c>
      <c r="I71" s="34"/>
      <c r="J71" s="35">
        <f ca="1">[1]対外!J71</f>
        <v>4</v>
      </c>
      <c r="K71" s="30" t="s">
        <v>314</v>
      </c>
      <c r="L71" s="50"/>
      <c r="M71" s="51">
        <f ca="1">[1]対外!M71</f>
        <v>2</v>
      </c>
      <c r="N71" s="52"/>
      <c r="O71" s="34"/>
      <c r="P71" s="35">
        <f ca="1">[1]対外!P71</f>
        <v>5</v>
      </c>
      <c r="Q71" s="30"/>
      <c r="R71" s="34"/>
      <c r="S71" s="35">
        <f ca="1">[1]対外!S71</f>
        <v>3</v>
      </c>
      <c r="T71" s="30" t="s">
        <v>315</v>
      </c>
      <c r="U71" s="34"/>
      <c r="V71" s="35">
        <f ca="1">[1]対外!V71</f>
        <v>1</v>
      </c>
      <c r="W71" s="30" t="s">
        <v>316</v>
      </c>
      <c r="X71" s="34"/>
      <c r="Y71" s="35">
        <f ca="1">[1]対外!Y71</f>
        <v>3</v>
      </c>
      <c r="Z71" s="30" t="s">
        <v>317</v>
      </c>
      <c r="AA71" s="34"/>
      <c r="AB71" s="35">
        <f ca="1">[1]対外!AB71</f>
        <v>3</v>
      </c>
      <c r="AC71" s="30" t="s">
        <v>318</v>
      </c>
      <c r="AD71" s="34"/>
      <c r="AE71" s="35">
        <f ca="1">[1]対外!AE71</f>
        <v>1</v>
      </c>
      <c r="AF71" s="30"/>
      <c r="AG71" s="34"/>
      <c r="AH71" s="35">
        <f ca="1">[1]対外!AH71</f>
        <v>1</v>
      </c>
      <c r="AI71" s="30" t="s">
        <v>216</v>
      </c>
      <c r="AJ71" s="34"/>
      <c r="AK71" s="35">
        <f ca="1">[1]対外!AK71</f>
        <v>1</v>
      </c>
      <c r="AL71" s="30" t="s">
        <v>319</v>
      </c>
    </row>
    <row r="72" spans="1:38" ht="13.5" customHeight="1" x14ac:dyDescent="0.15">
      <c r="C72" s="39"/>
      <c r="D72" s="35"/>
      <c r="E72" s="40"/>
      <c r="F72" s="39"/>
      <c r="G72" s="35"/>
      <c r="H72" s="40" t="s">
        <v>320</v>
      </c>
      <c r="I72" s="39"/>
      <c r="J72" s="35"/>
      <c r="K72" s="40"/>
      <c r="L72" s="53"/>
      <c r="M72" s="51"/>
      <c r="N72" s="54"/>
      <c r="O72" s="39"/>
      <c r="P72" s="35"/>
      <c r="Q72" s="40"/>
      <c r="R72" s="39"/>
      <c r="S72" s="35"/>
      <c r="T72" s="40" t="s">
        <v>321</v>
      </c>
      <c r="U72" s="39"/>
      <c r="V72" s="35"/>
      <c r="W72" s="40" t="s">
        <v>322</v>
      </c>
      <c r="X72" s="39"/>
      <c r="Y72" s="35"/>
      <c r="Z72" s="40"/>
      <c r="AA72" s="39"/>
      <c r="AB72" s="35"/>
      <c r="AC72" s="40"/>
      <c r="AD72" s="39"/>
      <c r="AE72" s="35"/>
      <c r="AF72" s="40"/>
      <c r="AG72" s="39"/>
      <c r="AH72" s="35"/>
      <c r="AI72" s="40" t="s">
        <v>323</v>
      </c>
      <c r="AJ72" s="39"/>
      <c r="AK72" s="35"/>
      <c r="AL72" s="40" t="s">
        <v>324</v>
      </c>
    </row>
    <row r="73" spans="1:38" ht="13.5" customHeight="1" x14ac:dyDescent="0.15">
      <c r="C73" s="27" t="str">
        <f>DAY(B$98+23)&amp;CHOOSE(WEEKDAY(B$98+23),"日","月","火","水","木","金","土")</f>
        <v>24月</v>
      </c>
      <c r="D73" s="28"/>
      <c r="E73" s="29" t="s">
        <v>325</v>
      </c>
      <c r="F73" s="27" t="str">
        <f>DAY(E$98+23)&amp;CHOOSE(WEEKDAY(E$98+23),"日","月","火","水","木","金","土")</f>
        <v>24水</v>
      </c>
      <c r="G73" s="28"/>
      <c r="H73" s="29" t="s">
        <v>326</v>
      </c>
      <c r="I73" s="27" t="str">
        <f>DAY(H$98+23)&amp;CHOOSE(WEEKDAY(H$98+23),"日","月","火","水","木","金","土")</f>
        <v>24土</v>
      </c>
      <c r="J73" s="28"/>
      <c r="K73" s="29"/>
      <c r="L73" s="47" t="str">
        <f>DAY(K$98+23)&amp;CHOOSE(WEEKDAY(K$98+23),"日","月","火","水","木","金","土")</f>
        <v>24月</v>
      </c>
      <c r="M73" s="48"/>
      <c r="N73" s="29" t="s">
        <v>327</v>
      </c>
      <c r="O73" s="27" t="str">
        <f>DAY(N$98+23)&amp;CHOOSE(WEEKDAY(N$98+23),"日","月","火","水","木","金","土")</f>
        <v>24木</v>
      </c>
      <c r="P73" s="28"/>
      <c r="Q73" s="29"/>
      <c r="R73" s="27" t="str">
        <f>DAY(Q$98+23)&amp;CHOOSE(WEEKDAY(Q$98+23),"日","月","火","水","木","金","土")</f>
        <v>24日</v>
      </c>
      <c r="S73" s="28"/>
      <c r="T73" s="29"/>
      <c r="U73" s="27" t="str">
        <f>DAY(T$98+23)&amp;CHOOSE(WEEKDAY(T$98+23),"日","月","火","水","木","金","土")</f>
        <v>24火</v>
      </c>
      <c r="V73" s="28"/>
      <c r="W73" s="29" t="s">
        <v>81</v>
      </c>
      <c r="X73" s="27" t="str">
        <f>DAY(W$98+23)&amp;CHOOSE(WEEKDAY(W$98+23),"日","月","火","水","木","金","土")</f>
        <v>24金</v>
      </c>
      <c r="Y73" s="28"/>
      <c r="Z73" s="29" t="s">
        <v>34</v>
      </c>
      <c r="AA73" s="27" t="str">
        <f>DAY(Z$98+23)&amp;CHOOSE(WEEKDAY(Z$98+23),"日","月","火","水","木","金","土")</f>
        <v>24日</v>
      </c>
      <c r="AB73" s="28"/>
      <c r="AC73" s="29"/>
      <c r="AD73" s="27" t="str">
        <f>DAY(AC$98+23)&amp;CHOOSE(WEEKDAY(AC$98+23),"日","月","火","水","木","金","土")</f>
        <v>24水</v>
      </c>
      <c r="AE73" s="28"/>
      <c r="AF73" s="29" t="s">
        <v>328</v>
      </c>
      <c r="AG73" s="27" t="str">
        <f>DAY(AF$98+23)&amp;CHOOSE(WEEKDAY(AF$98+23),"日","月","火","水","木","金","土")</f>
        <v>24土</v>
      </c>
      <c r="AH73" s="28"/>
      <c r="AI73" s="29"/>
      <c r="AJ73" s="27" t="str">
        <f>DAY(AI$98+23)&amp;CHOOSE(WEEKDAY(AI$98+23),"日","月","火","水","木","金","土")</f>
        <v>24土</v>
      </c>
      <c r="AK73" s="28"/>
      <c r="AL73" s="29"/>
    </row>
    <row r="74" spans="1:38" ht="13.5" customHeight="1" x14ac:dyDescent="0.15">
      <c r="A74" s="2">
        <v>23</v>
      </c>
      <c r="C74" s="34"/>
      <c r="D74" s="35">
        <f ca="1">[1]対外!D74</f>
        <v>1</v>
      </c>
      <c r="E74" s="30" t="s">
        <v>329</v>
      </c>
      <c r="F74" s="34"/>
      <c r="G74" s="35">
        <f ca="1">[1]対外!G74</f>
        <v>1</v>
      </c>
      <c r="H74" s="30" t="s">
        <v>330</v>
      </c>
      <c r="I74" s="34"/>
      <c r="J74" s="35">
        <f ca="1">[1]対外!J74</f>
        <v>2</v>
      </c>
      <c r="K74" s="30"/>
      <c r="L74" s="50"/>
      <c r="M74" s="51">
        <f ca="1">[1]対外!M74</f>
        <v>5</v>
      </c>
      <c r="N74" s="30" t="s">
        <v>331</v>
      </c>
      <c r="O74" s="34"/>
      <c r="P74" s="35">
        <f ca="1">[1]対外!P74</f>
        <v>5</v>
      </c>
      <c r="Q74" s="30"/>
      <c r="R74" s="34"/>
      <c r="S74" s="35">
        <f ca="1">[1]対外!S74</f>
        <v>2</v>
      </c>
      <c r="T74" s="30" t="s">
        <v>332</v>
      </c>
      <c r="U74" s="34"/>
      <c r="V74" s="35">
        <f ca="1">[1]対外!V74</f>
        <v>1</v>
      </c>
      <c r="W74" s="30"/>
      <c r="X74" s="34"/>
      <c r="Y74" s="35">
        <f ca="1">[1]対外!Y74</f>
        <v>1</v>
      </c>
      <c r="Z74" s="30"/>
      <c r="AA74" s="34"/>
      <c r="AB74" s="35">
        <f ca="1">[1]対外!AB74</f>
        <v>2</v>
      </c>
      <c r="AC74" s="30"/>
      <c r="AD74" s="34"/>
      <c r="AE74" s="35">
        <f ca="1">[1]対外!AE74</f>
        <v>1</v>
      </c>
      <c r="AF74" s="30" t="s">
        <v>333</v>
      </c>
      <c r="AG74" s="34"/>
      <c r="AH74" s="35">
        <f ca="1">[1]対外!AH74</f>
        <v>2</v>
      </c>
      <c r="AI74" s="30"/>
      <c r="AJ74" s="34"/>
      <c r="AK74" s="35">
        <f ca="1">[1]対外!AK74</f>
        <v>2</v>
      </c>
      <c r="AL74" s="30"/>
    </row>
    <row r="75" spans="1:38" ht="13.5" customHeight="1" x14ac:dyDescent="0.15">
      <c r="C75" s="39"/>
      <c r="D75" s="35"/>
      <c r="E75" s="40" t="s">
        <v>334</v>
      </c>
      <c r="F75" s="39"/>
      <c r="G75" s="35"/>
      <c r="H75" s="40" t="s">
        <v>335</v>
      </c>
      <c r="I75" s="39"/>
      <c r="J75" s="35"/>
      <c r="K75" s="40"/>
      <c r="L75" s="53"/>
      <c r="M75" s="51"/>
      <c r="N75" s="40"/>
      <c r="O75" s="39"/>
      <c r="P75" s="35"/>
      <c r="Q75" s="40"/>
      <c r="R75" s="39"/>
      <c r="S75" s="35"/>
      <c r="T75" s="40"/>
      <c r="U75" s="39"/>
      <c r="V75" s="35"/>
      <c r="W75" s="40"/>
      <c r="X75" s="39"/>
      <c r="Y75" s="35"/>
      <c r="Z75" s="40"/>
      <c r="AA75" s="39"/>
      <c r="AB75" s="35"/>
      <c r="AC75" s="40"/>
      <c r="AD75" s="39"/>
      <c r="AE75" s="35"/>
      <c r="AF75" s="40"/>
      <c r="AG75" s="39"/>
      <c r="AH75" s="35"/>
      <c r="AI75" s="40"/>
      <c r="AJ75" s="39"/>
      <c r="AK75" s="35"/>
      <c r="AL75" s="40"/>
    </row>
    <row r="76" spans="1:38" ht="13.5" customHeight="1" x14ac:dyDescent="0.15">
      <c r="C76" s="27" t="str">
        <f>DAY(B$98+24)&amp;CHOOSE(WEEKDAY(B$98+24),"日","月","火","水","木","金","土")</f>
        <v>25火</v>
      </c>
      <c r="D76" s="28"/>
      <c r="E76" s="29" t="s">
        <v>336</v>
      </c>
      <c r="F76" s="27" t="str">
        <f>DAY(E$98+24)&amp;CHOOSE(WEEKDAY(E$98+24),"日","月","火","水","木","金","土")</f>
        <v>25木</v>
      </c>
      <c r="G76" s="28"/>
      <c r="H76" s="29" t="s">
        <v>83</v>
      </c>
      <c r="I76" s="27" t="str">
        <f>DAY(H$98+24)&amp;CHOOSE(WEEKDAY(H$98+24),"日","月","火","水","木","金","土")</f>
        <v>25日</v>
      </c>
      <c r="J76" s="28"/>
      <c r="K76" s="29"/>
      <c r="L76" s="27" t="str">
        <f>DAY(K$98+24)&amp;CHOOSE(WEEKDAY(K$98+24),"日","月","火","水","木","金","土")</f>
        <v>25火</v>
      </c>
      <c r="M76" s="28"/>
      <c r="N76" s="29" t="s">
        <v>337</v>
      </c>
      <c r="O76" s="27" t="str">
        <f>DAY(N$98+24)&amp;CHOOSE(WEEKDAY(N$98+24),"日","月","火","水","木","金","土")</f>
        <v>25金</v>
      </c>
      <c r="P76" s="28"/>
      <c r="Q76" s="29" t="s">
        <v>338</v>
      </c>
      <c r="R76" s="27" t="str">
        <f>DAY(Q$98+24)&amp;CHOOSE(WEEKDAY(Q$98+24),"日","月","火","水","木","金","土")</f>
        <v>25月</v>
      </c>
      <c r="S76" s="28"/>
      <c r="T76" s="29" t="s">
        <v>339</v>
      </c>
      <c r="U76" s="27" t="str">
        <f>DAY(T$98+24)&amp;CHOOSE(WEEKDAY(T$98+24),"日","月","火","水","木","金","土")</f>
        <v>25水</v>
      </c>
      <c r="V76" s="28"/>
      <c r="W76" s="29" t="s">
        <v>83</v>
      </c>
      <c r="X76" s="27" t="str">
        <f>DAY(W$98+24)&amp;CHOOSE(WEEKDAY(W$98+24),"日","月","火","水","木","金","土")</f>
        <v>25土</v>
      </c>
      <c r="Y76" s="28"/>
      <c r="Z76" s="29"/>
      <c r="AA76" s="27" t="str">
        <f>DAY(Z$98+24)&amp;CHOOSE(WEEKDAY(Z$98+24),"日","月","火","水","木","金","土")</f>
        <v>25月</v>
      </c>
      <c r="AB76" s="28"/>
      <c r="AC76" s="29" t="s">
        <v>340</v>
      </c>
      <c r="AD76" s="27" t="str">
        <f>DAY(AC$98+24)&amp;CHOOSE(WEEKDAY(AC$98+24),"日","月","火","水","木","金","土")</f>
        <v>25木</v>
      </c>
      <c r="AE76" s="28"/>
      <c r="AF76" s="29" t="s">
        <v>83</v>
      </c>
      <c r="AG76" s="27" t="str">
        <f>DAY(AF$98+24)&amp;CHOOSE(WEEKDAY(AF$98+24),"日","月","火","水","木","金","土")</f>
        <v>25日</v>
      </c>
      <c r="AH76" s="28"/>
      <c r="AI76" s="29"/>
      <c r="AJ76" s="27" t="str">
        <f>DAY(AI$98+24)&amp;CHOOSE(WEEKDAY(AI$98+24),"日","月","火","水","木","金","土")</f>
        <v>25日</v>
      </c>
      <c r="AK76" s="28"/>
      <c r="AL76" s="29"/>
    </row>
    <row r="77" spans="1:38" ht="13.5" customHeight="1" x14ac:dyDescent="0.15">
      <c r="A77" s="2">
        <v>24</v>
      </c>
      <c r="C77" s="34"/>
      <c r="D77" s="35">
        <f ca="1">[1]対外!D77</f>
        <v>1</v>
      </c>
      <c r="E77" s="30" t="s">
        <v>341</v>
      </c>
      <c r="F77" s="34"/>
      <c r="G77" s="35">
        <f ca="1">[1]対外!G77</f>
        <v>1</v>
      </c>
      <c r="H77" s="55" t="s">
        <v>342</v>
      </c>
      <c r="I77" s="34"/>
      <c r="J77" s="35">
        <f ca="1">[1]対外!J77</f>
        <v>2</v>
      </c>
      <c r="K77" s="30"/>
      <c r="L77" s="34"/>
      <c r="M77" s="35">
        <f ca="1">[1]対外!M77</f>
        <v>5</v>
      </c>
      <c r="N77" s="30" t="s">
        <v>343</v>
      </c>
      <c r="O77" s="34"/>
      <c r="P77" s="35">
        <f ca="1">[1]対外!P77</f>
        <v>5</v>
      </c>
      <c r="Q77" s="30" t="s">
        <v>344</v>
      </c>
      <c r="R77" s="34"/>
      <c r="S77" s="35">
        <f ca="1">[1]対外!S77</f>
        <v>1</v>
      </c>
      <c r="T77" s="30" t="s">
        <v>345</v>
      </c>
      <c r="U77" s="34"/>
      <c r="V77" s="35">
        <f ca="1">[1]対外!V77</f>
        <v>1</v>
      </c>
      <c r="W77" s="30" t="s">
        <v>309</v>
      </c>
      <c r="X77" s="34"/>
      <c r="Y77" s="35">
        <f ca="1">[1]対外!Y77</f>
        <v>2</v>
      </c>
      <c r="Z77" s="30"/>
      <c r="AA77" s="34"/>
      <c r="AB77" s="35">
        <f ca="1">[1]対外!AB77</f>
        <v>1</v>
      </c>
      <c r="AC77" s="30"/>
      <c r="AD77" s="34"/>
      <c r="AE77" s="35">
        <f ca="1">[1]対外!AE77</f>
        <v>1</v>
      </c>
      <c r="AF77" s="30"/>
      <c r="AG77" s="34"/>
      <c r="AH77" s="35">
        <f ca="1">[1]対外!AH77</f>
        <v>2</v>
      </c>
      <c r="AI77" s="30"/>
      <c r="AJ77" s="34"/>
      <c r="AK77" s="35">
        <f ca="1">[1]対外!AK77</f>
        <v>2</v>
      </c>
      <c r="AL77" s="30"/>
    </row>
    <row r="78" spans="1:38" ht="13.5" customHeight="1" x14ac:dyDescent="0.15">
      <c r="C78" s="39"/>
      <c r="D78" s="35"/>
      <c r="E78" s="40" t="s">
        <v>346</v>
      </c>
      <c r="F78" s="39"/>
      <c r="G78" s="35"/>
      <c r="H78" s="40"/>
      <c r="I78" s="39"/>
      <c r="J78" s="35"/>
      <c r="K78" s="40"/>
      <c r="L78" s="39"/>
      <c r="M78" s="35"/>
      <c r="N78" s="40"/>
      <c r="O78" s="39"/>
      <c r="P78" s="35"/>
      <c r="Q78" s="40" t="s">
        <v>347</v>
      </c>
      <c r="R78" s="39"/>
      <c r="S78" s="35"/>
      <c r="T78" s="40"/>
      <c r="U78" s="39"/>
      <c r="V78" s="35"/>
      <c r="W78" s="40" t="s">
        <v>348</v>
      </c>
      <c r="X78" s="39"/>
      <c r="Y78" s="35"/>
      <c r="Z78" s="40"/>
      <c r="AA78" s="39"/>
      <c r="AB78" s="35"/>
      <c r="AC78" s="40" t="s">
        <v>349</v>
      </c>
      <c r="AD78" s="39"/>
      <c r="AE78" s="35"/>
      <c r="AF78" s="40"/>
      <c r="AG78" s="39"/>
      <c r="AH78" s="35"/>
      <c r="AI78" s="40"/>
      <c r="AJ78" s="39"/>
      <c r="AK78" s="35"/>
      <c r="AL78" s="40"/>
    </row>
    <row r="79" spans="1:38" ht="13.5" customHeight="1" x14ac:dyDescent="0.15">
      <c r="C79" s="27" t="str">
        <f>DAY(B$98+25)&amp;CHOOSE(WEEKDAY(B$98+25),"日","月","火","水","木","金","土")</f>
        <v>26水</v>
      </c>
      <c r="D79" s="28"/>
      <c r="E79" s="29" t="s">
        <v>350</v>
      </c>
      <c r="F79" s="27" t="str">
        <f>DAY(E$98+25)&amp;CHOOSE(WEEKDAY(E$98+25),"日","月","火","水","木","金","土")</f>
        <v>26金</v>
      </c>
      <c r="G79" s="28"/>
      <c r="H79" s="29" t="s">
        <v>351</v>
      </c>
      <c r="I79" s="27" t="str">
        <f>DAY(H$98+25)&amp;CHOOSE(WEEKDAY(H$98+25),"日","月","火","水","木","金","土")</f>
        <v>26月</v>
      </c>
      <c r="J79" s="28"/>
      <c r="K79" s="29" t="s">
        <v>83</v>
      </c>
      <c r="L79" s="27" t="str">
        <f>DAY(K$98+25)&amp;CHOOSE(WEEKDAY(K$98+25),"日","月","火","水","木","金","土")</f>
        <v>26水</v>
      </c>
      <c r="M79" s="28"/>
      <c r="N79" s="29" t="s">
        <v>96</v>
      </c>
      <c r="O79" s="27" t="str">
        <f>DAY(N$98+25)&amp;CHOOSE(WEEKDAY(N$98+25),"日","月","火","水","木","金","土")</f>
        <v>26土</v>
      </c>
      <c r="P79" s="28"/>
      <c r="Q79" s="29"/>
      <c r="R79" s="27" t="str">
        <f>DAY(Q$98+25)&amp;CHOOSE(WEEKDAY(Q$98+25),"日","月","火","水","木","金","土")</f>
        <v>26火</v>
      </c>
      <c r="S79" s="28"/>
      <c r="T79" s="29" t="s">
        <v>81</v>
      </c>
      <c r="U79" s="27" t="str">
        <f>DAY(T$98+25)&amp;CHOOSE(WEEKDAY(T$98+25),"日","月","火","水","木","金","土")</f>
        <v>26木</v>
      </c>
      <c r="V79" s="28"/>
      <c r="W79" s="29" t="s">
        <v>352</v>
      </c>
      <c r="X79" s="27" t="str">
        <f>DAY(W$98+25)&amp;CHOOSE(WEEKDAY(W$98+25),"日","月","火","水","木","金","土")</f>
        <v>26日</v>
      </c>
      <c r="Y79" s="28"/>
      <c r="Z79" s="29"/>
      <c r="AA79" s="27" t="str">
        <f>DAY(Z$98+25)&amp;CHOOSE(WEEKDAY(Z$98+25),"日","月","火","水","木","金","土")</f>
        <v>26火</v>
      </c>
      <c r="AB79" s="28"/>
      <c r="AC79" s="29"/>
      <c r="AD79" s="27" t="str">
        <f>DAY(AC$98+25)&amp;CHOOSE(WEEKDAY(AC$98+25),"日","月","火","水","木","金","土")</f>
        <v>26金</v>
      </c>
      <c r="AE79" s="28"/>
      <c r="AF79" s="29" t="s">
        <v>353</v>
      </c>
      <c r="AG79" s="27" t="str">
        <f>DAY(AF$98+25)&amp;CHOOSE(WEEKDAY(AF$98+25),"日","月","火","水","木","金","土")</f>
        <v>26月</v>
      </c>
      <c r="AH79" s="28"/>
      <c r="AI79" s="29" t="s">
        <v>354</v>
      </c>
      <c r="AJ79" s="27" t="str">
        <f>DAY(AI$98+25)&amp;CHOOSE(WEEKDAY(AI$98+25),"日","月","火","水","木","金","土")</f>
        <v>26月</v>
      </c>
      <c r="AK79" s="28"/>
      <c r="AL79" s="29" t="s">
        <v>355</v>
      </c>
    </row>
    <row r="80" spans="1:38" ht="13.5" customHeight="1" x14ac:dyDescent="0.15">
      <c r="A80" s="2">
        <v>25</v>
      </c>
      <c r="C80" s="34"/>
      <c r="D80" s="35">
        <f ca="1">[1]対外!D80</f>
        <v>1</v>
      </c>
      <c r="E80" s="30" t="s">
        <v>356</v>
      </c>
      <c r="F80" s="34"/>
      <c r="G80" s="35">
        <f ca="1">[1]対外!G80</f>
        <v>1</v>
      </c>
      <c r="H80" s="30" t="s">
        <v>357</v>
      </c>
      <c r="I80" s="34"/>
      <c r="J80" s="35">
        <f ca="1">[1]対外!J80</f>
        <v>1</v>
      </c>
      <c r="K80" s="30"/>
      <c r="L80" s="34"/>
      <c r="M80" s="35">
        <f ca="1">[1]対外!M80</f>
        <v>5</v>
      </c>
      <c r="N80" s="30" t="s">
        <v>358</v>
      </c>
      <c r="O80" s="34"/>
      <c r="P80" s="35">
        <f ca="1">[1]対外!P80</f>
        <v>2</v>
      </c>
      <c r="Q80" s="30"/>
      <c r="R80" s="34"/>
      <c r="S80" s="35">
        <f ca="1">[1]対外!S80</f>
        <v>1</v>
      </c>
      <c r="T80" s="30"/>
      <c r="U80" s="34"/>
      <c r="V80" s="35">
        <f ca="1">[1]対外!V80</f>
        <v>1</v>
      </c>
      <c r="W80" s="30" t="s">
        <v>359</v>
      </c>
      <c r="X80" s="34"/>
      <c r="Y80" s="35">
        <f ca="1">[1]対外!Y80</f>
        <v>1</v>
      </c>
      <c r="Z80" s="30" t="s">
        <v>360</v>
      </c>
      <c r="AA80" s="34"/>
      <c r="AB80" s="35">
        <f ca="1">[1]対外!AB80</f>
        <v>5</v>
      </c>
      <c r="AC80" s="30"/>
      <c r="AD80" s="34"/>
      <c r="AE80" s="35">
        <f ca="1">[1]対外!AE80</f>
        <v>1</v>
      </c>
      <c r="AF80" s="30" t="s">
        <v>361</v>
      </c>
      <c r="AG80" s="34"/>
      <c r="AH80" s="35">
        <f ca="1">[1]対外!AH80</f>
        <v>1</v>
      </c>
      <c r="AI80" s="30" t="s">
        <v>26</v>
      </c>
      <c r="AJ80" s="34"/>
      <c r="AK80" s="35">
        <f ca="1">[1]対外!AK80</f>
        <v>6</v>
      </c>
      <c r="AL80" s="30" t="s">
        <v>362</v>
      </c>
    </row>
    <row r="81" spans="1:39" ht="13.5" customHeight="1" x14ac:dyDescent="0.15">
      <c r="C81" s="39"/>
      <c r="D81" s="35"/>
      <c r="E81" s="40" t="s">
        <v>363</v>
      </c>
      <c r="F81" s="39"/>
      <c r="G81" s="35"/>
      <c r="H81" s="40" t="s">
        <v>364</v>
      </c>
      <c r="I81" s="39"/>
      <c r="J81" s="35"/>
      <c r="K81" s="40"/>
      <c r="L81" s="39"/>
      <c r="M81" s="35"/>
      <c r="N81" s="40" t="s">
        <v>365</v>
      </c>
      <c r="O81" s="39"/>
      <c r="P81" s="35"/>
      <c r="Q81" s="40"/>
      <c r="R81" s="39"/>
      <c r="S81" s="35"/>
      <c r="T81" s="40"/>
      <c r="U81" s="39"/>
      <c r="V81" s="35"/>
      <c r="W81" s="40"/>
      <c r="X81" s="39"/>
      <c r="Y81" s="35"/>
      <c r="Z81" s="40"/>
      <c r="AA81" s="39"/>
      <c r="AB81" s="35"/>
      <c r="AC81" s="40"/>
      <c r="AD81" s="39"/>
      <c r="AE81" s="35"/>
      <c r="AF81" s="40" t="s">
        <v>366</v>
      </c>
      <c r="AG81" s="39"/>
      <c r="AH81" s="35"/>
      <c r="AI81" s="40" t="s">
        <v>367</v>
      </c>
      <c r="AJ81" s="39"/>
      <c r="AK81" s="35"/>
      <c r="AL81" s="40" t="s">
        <v>368</v>
      </c>
    </row>
    <row r="82" spans="1:39" ht="13.5" customHeight="1" x14ac:dyDescent="0.15">
      <c r="C82" s="27" t="str">
        <f>DAY(B$98+26)&amp;CHOOSE(WEEKDAY(B$98+26),"日","月","火","水","木","金","土")</f>
        <v>27木</v>
      </c>
      <c r="D82" s="28"/>
      <c r="E82" s="29" t="s">
        <v>369</v>
      </c>
      <c r="F82" s="27" t="str">
        <f>DAY(E$98+26)&amp;CHOOSE(WEEKDAY(E$98+26),"日","月","火","水","木","金","土")</f>
        <v>27土</v>
      </c>
      <c r="G82" s="28"/>
      <c r="H82" s="29"/>
      <c r="I82" s="27" t="str">
        <f>DAY(H$98+26)&amp;CHOOSE(WEEKDAY(H$98+26),"日","月","火","水","木","金","土")</f>
        <v>27火</v>
      </c>
      <c r="J82" s="28"/>
      <c r="K82" s="29" t="s">
        <v>370</v>
      </c>
      <c r="L82" s="27" t="str">
        <f>DAY(K$98+26)&amp;CHOOSE(WEEKDAY(K$98+26),"日","月","火","水","木","金","土")</f>
        <v>27木</v>
      </c>
      <c r="M82" s="28"/>
      <c r="N82" s="29" t="s">
        <v>96</v>
      </c>
      <c r="O82" s="27" t="str">
        <f>DAY(N$98+26)&amp;CHOOSE(WEEKDAY(N$98+26),"日","月","火","水","木","金","土")</f>
        <v>27日</v>
      </c>
      <c r="P82" s="28"/>
      <c r="Q82" s="29"/>
      <c r="R82" s="27" t="str">
        <f>DAY(Q$98+26)&amp;CHOOSE(WEEKDAY(Q$98+26),"日","月","火","水","木","金","土")</f>
        <v>27水</v>
      </c>
      <c r="S82" s="28"/>
      <c r="T82" s="29" t="s">
        <v>83</v>
      </c>
      <c r="U82" s="27" t="str">
        <f>DAY(T$98+26)&amp;CHOOSE(WEEKDAY(T$98+26),"日","月","火","水","木","金","土")</f>
        <v>27金</v>
      </c>
      <c r="V82" s="28"/>
      <c r="W82" s="29" t="s">
        <v>371</v>
      </c>
      <c r="X82" s="27" t="str">
        <f>DAY(W$98+26)&amp;CHOOSE(WEEKDAY(W$98+26),"日","月","火","水","木","金","土")</f>
        <v>27月</v>
      </c>
      <c r="Y82" s="28"/>
      <c r="Z82" s="29" t="s">
        <v>180</v>
      </c>
      <c r="AA82" s="27" t="str">
        <f>DAY(Z$98+26)&amp;CHOOSE(WEEKDAY(Z$98+26),"日","月","火","水","木","金","土")</f>
        <v>27水</v>
      </c>
      <c r="AB82" s="28"/>
      <c r="AC82" s="29"/>
      <c r="AD82" s="27" t="str">
        <f>DAY(AC$98+26)&amp;CHOOSE(WEEKDAY(AC$98+26),"日","月","火","水","木","金","土")</f>
        <v>27土</v>
      </c>
      <c r="AE82" s="28"/>
      <c r="AF82" s="29"/>
      <c r="AG82" s="27" t="str">
        <f>DAY(AF$98+26)&amp;CHOOSE(WEEKDAY(AF$98+26),"日","月","火","水","木","金","土")</f>
        <v>27火</v>
      </c>
      <c r="AH82" s="28"/>
      <c r="AI82" s="29" t="s">
        <v>96</v>
      </c>
      <c r="AJ82" s="27" t="str">
        <f>DAY(AI$98+26)&amp;CHOOSE(WEEKDAY(AI$98+26),"日","月","火","水","木","金","土")</f>
        <v>27火</v>
      </c>
      <c r="AK82" s="28"/>
      <c r="AL82" s="29" t="s">
        <v>372</v>
      </c>
    </row>
    <row r="83" spans="1:39" ht="13.5" customHeight="1" x14ac:dyDescent="0.15">
      <c r="A83" s="2">
        <v>26</v>
      </c>
      <c r="C83" s="34"/>
      <c r="D83" s="35">
        <f ca="1">[1]対外!D83</f>
        <v>1</v>
      </c>
      <c r="E83" s="30" t="s">
        <v>373</v>
      </c>
      <c r="F83" s="34"/>
      <c r="G83" s="35">
        <f ca="1">[1]対外!G83</f>
        <v>2</v>
      </c>
      <c r="H83" s="30"/>
      <c r="I83" s="34"/>
      <c r="J83" s="35">
        <f ca="1">[1]対外!J83</f>
        <v>1</v>
      </c>
      <c r="K83" s="30" t="s">
        <v>374</v>
      </c>
      <c r="L83" s="34"/>
      <c r="M83" s="35">
        <f ca="1">[1]対外!M83</f>
        <v>5</v>
      </c>
      <c r="N83" s="30" t="s">
        <v>375</v>
      </c>
      <c r="O83" s="34"/>
      <c r="P83" s="35">
        <f ca="1">[1]対外!P83</f>
        <v>2</v>
      </c>
      <c r="Q83" s="30" t="s">
        <v>376</v>
      </c>
      <c r="R83" s="34"/>
      <c r="S83" s="35">
        <f ca="1">[1]対外!S83</f>
        <v>1</v>
      </c>
      <c r="T83" s="30" t="s">
        <v>377</v>
      </c>
      <c r="U83" s="34"/>
      <c r="V83" s="35">
        <f ca="1">[1]対外!V83</f>
        <v>1</v>
      </c>
      <c r="W83" s="30" t="s">
        <v>378</v>
      </c>
      <c r="X83" s="34"/>
      <c r="Y83" s="35">
        <f ca="1">[1]対外!Y83</f>
        <v>2</v>
      </c>
      <c r="Z83" s="30" t="s">
        <v>379</v>
      </c>
      <c r="AA83" s="34"/>
      <c r="AB83" s="35">
        <f ca="1">[1]対外!AB83</f>
        <v>5</v>
      </c>
      <c r="AC83" s="30"/>
      <c r="AD83" s="34"/>
      <c r="AE83" s="35">
        <f ca="1">[1]対外!AE83</f>
        <v>2</v>
      </c>
      <c r="AF83" s="30"/>
      <c r="AG83" s="34"/>
      <c r="AH83" s="35">
        <f ca="1">[1]対外!AH83</f>
        <v>1</v>
      </c>
      <c r="AI83" s="30"/>
      <c r="AJ83" s="34"/>
      <c r="AK83" s="35">
        <f ca="1">[1]対外!AK83</f>
        <v>6</v>
      </c>
      <c r="AL83" s="30" t="s">
        <v>380</v>
      </c>
      <c r="AM83" s="2" t="s">
        <v>160</v>
      </c>
    </row>
    <row r="84" spans="1:39" ht="13.5" customHeight="1" x14ac:dyDescent="0.15">
      <c r="C84" s="39"/>
      <c r="D84" s="35"/>
      <c r="E84" s="40"/>
      <c r="F84" s="39"/>
      <c r="G84" s="35"/>
      <c r="H84" s="40"/>
      <c r="I84" s="39"/>
      <c r="J84" s="35"/>
      <c r="K84" s="40" t="s">
        <v>381</v>
      </c>
      <c r="L84" s="39"/>
      <c r="M84" s="35"/>
      <c r="N84" s="40" t="s">
        <v>382</v>
      </c>
      <c r="O84" s="39"/>
      <c r="P84" s="35"/>
      <c r="Q84" s="40"/>
      <c r="R84" s="39"/>
      <c r="S84" s="35"/>
      <c r="T84" s="40" t="s">
        <v>39</v>
      </c>
      <c r="U84" s="39"/>
      <c r="V84" s="35"/>
      <c r="W84" s="40" t="s">
        <v>39</v>
      </c>
      <c r="X84" s="39"/>
      <c r="Y84" s="35"/>
      <c r="Z84" s="40"/>
      <c r="AA84" s="39"/>
      <c r="AB84" s="35"/>
      <c r="AC84" s="40"/>
      <c r="AD84" s="39"/>
      <c r="AE84" s="35"/>
      <c r="AF84" s="40"/>
      <c r="AG84" s="39"/>
      <c r="AH84" s="35"/>
      <c r="AI84" s="40" t="s">
        <v>383</v>
      </c>
      <c r="AJ84" s="39"/>
      <c r="AK84" s="35"/>
      <c r="AL84" s="40" t="s">
        <v>384</v>
      </c>
    </row>
    <row r="85" spans="1:39" ht="13.5" customHeight="1" x14ac:dyDescent="0.15">
      <c r="C85" s="27" t="str">
        <f>DAY(B$98+27)&amp;CHOOSE(WEEKDAY(B$98+27),"日","月","火","水","木","金","土")</f>
        <v>28金</v>
      </c>
      <c r="D85" s="28"/>
      <c r="E85" s="29" t="s">
        <v>385</v>
      </c>
      <c r="F85" s="27" t="str">
        <f>DAY(E$98+27)&amp;CHOOSE(WEEKDAY(E$98+27),"日","月","火","水","木","金","土")</f>
        <v>28日</v>
      </c>
      <c r="G85" s="28"/>
      <c r="H85" s="29"/>
      <c r="I85" s="27" t="str">
        <f>DAY(H$98+27)&amp;CHOOSE(WEEKDAY(H$98+27),"日","月","火","水","木","金","土")</f>
        <v>28水</v>
      </c>
      <c r="J85" s="28"/>
      <c r="K85" s="29" t="s">
        <v>83</v>
      </c>
      <c r="L85" s="27" t="str">
        <f>DAY(K$98+27)&amp;CHOOSE(WEEKDAY(K$98+27),"日","月","火","水","木","金","土")</f>
        <v>28金</v>
      </c>
      <c r="M85" s="28"/>
      <c r="N85" s="29" t="s">
        <v>96</v>
      </c>
      <c r="O85" s="27" t="str">
        <f>DAY(N$98+27)&amp;CHOOSE(WEEKDAY(N$98+27),"日","月","火","水","木","金","土")</f>
        <v>28月</v>
      </c>
      <c r="P85" s="28"/>
      <c r="Q85" s="29" t="s">
        <v>386</v>
      </c>
      <c r="R85" s="27" t="str">
        <f>DAY(Q$98+27)&amp;CHOOSE(WEEKDAY(Q$98+27),"日","月","火","水","木","金","土")</f>
        <v>28木</v>
      </c>
      <c r="S85" s="28"/>
      <c r="T85" s="29" t="s">
        <v>83</v>
      </c>
      <c r="U85" s="27" t="str">
        <f>DAY(T$98+27)&amp;CHOOSE(WEEKDAY(T$98+27),"日","月","火","水","木","金","土")</f>
        <v>28土</v>
      </c>
      <c r="V85" s="28"/>
      <c r="W85" s="29"/>
      <c r="X85" s="27" t="str">
        <f>DAY(W$98+27)&amp;CHOOSE(WEEKDAY(W$98+27),"日","月","火","水","木","金","土")</f>
        <v>28火</v>
      </c>
      <c r="Y85" s="28"/>
      <c r="Z85" s="29" t="s">
        <v>96</v>
      </c>
      <c r="AA85" s="27" t="str">
        <f>DAY(Z$98+27)&amp;CHOOSE(WEEKDAY(Z$98+27),"日","月","火","水","木","金","土")</f>
        <v>28木</v>
      </c>
      <c r="AB85" s="28"/>
      <c r="AC85" s="29"/>
      <c r="AD85" s="27" t="str">
        <f>DAY(AC$98+27)&amp;CHOOSE(WEEKDAY(AC$98+27),"日","月","火","水","木","金","土")</f>
        <v>28日</v>
      </c>
      <c r="AE85" s="28"/>
      <c r="AF85" s="29"/>
      <c r="AG85" s="27" t="str">
        <f>DAY(AF$98+27)&amp;CHOOSE(WEEKDAY(AF$98+27),"日","月","火","水","木","金","土")</f>
        <v>28水</v>
      </c>
      <c r="AH85" s="28"/>
      <c r="AI85" s="29" t="s">
        <v>17</v>
      </c>
      <c r="AJ85" s="27" t="str">
        <f>DAY(AI$98+27)&amp;CHOOSE(WEEKDAY(AI$98+27),"日","月","火","水","木","金","土")</f>
        <v>28水</v>
      </c>
      <c r="AK85" s="28"/>
      <c r="AL85" s="29" t="s">
        <v>96</v>
      </c>
    </row>
    <row r="86" spans="1:39" ht="13.5" customHeight="1" x14ac:dyDescent="0.15">
      <c r="A86" s="2">
        <v>27</v>
      </c>
      <c r="C86" s="34"/>
      <c r="D86" s="35">
        <f ca="1">[1]対外!D86</f>
        <v>1</v>
      </c>
      <c r="E86" s="30" t="s">
        <v>361</v>
      </c>
      <c r="F86" s="34"/>
      <c r="G86" s="35">
        <f ca="1">[1]対外!G86</f>
        <v>2</v>
      </c>
      <c r="H86" s="30"/>
      <c r="I86" s="34"/>
      <c r="J86" s="35">
        <f ca="1">[1]対外!J86</f>
        <v>1</v>
      </c>
      <c r="K86" s="30" t="s">
        <v>387</v>
      </c>
      <c r="L86" s="34"/>
      <c r="M86" s="35">
        <f ca="1">[1]対外!M86</f>
        <v>5</v>
      </c>
      <c r="N86" s="30" t="s">
        <v>388</v>
      </c>
      <c r="O86" s="34"/>
      <c r="P86" s="35">
        <f ca="1">[1]対外!P86</f>
        <v>1</v>
      </c>
      <c r="Q86" s="30" t="s">
        <v>389</v>
      </c>
      <c r="R86" s="34"/>
      <c r="S86" s="35">
        <f ca="1">[1]対外!S86</f>
        <v>1</v>
      </c>
      <c r="T86" s="30" t="s">
        <v>390</v>
      </c>
      <c r="U86" s="34"/>
      <c r="V86" s="35">
        <f ca="1">[1]対外!V86</f>
        <v>2</v>
      </c>
      <c r="W86" s="30"/>
      <c r="X86" s="34"/>
      <c r="Y86" s="35">
        <f ca="1">[1]対外!Y86</f>
        <v>1</v>
      </c>
      <c r="Z86" s="30"/>
      <c r="AA86" s="34"/>
      <c r="AB86" s="35">
        <f ca="1">[1]対外!AB86</f>
        <v>5</v>
      </c>
      <c r="AC86" s="30"/>
      <c r="AD86" s="34"/>
      <c r="AE86" s="35">
        <f ca="1">[1]対外!AE86</f>
        <v>2</v>
      </c>
      <c r="AF86" s="30"/>
      <c r="AG86" s="34"/>
      <c r="AH86" s="35">
        <f ca="1">[1]対外!AH86</f>
        <v>1</v>
      </c>
      <c r="AI86" s="30" t="s">
        <v>391</v>
      </c>
      <c r="AJ86" s="34"/>
      <c r="AK86" s="35">
        <f ca="1">[1]対外!AK86</f>
        <v>6</v>
      </c>
      <c r="AL86" s="30" t="s">
        <v>380</v>
      </c>
    </row>
    <row r="87" spans="1:39" ht="13.5" customHeight="1" x14ac:dyDescent="0.15">
      <c r="C87" s="39"/>
      <c r="D87" s="35"/>
      <c r="E87" s="40" t="s">
        <v>392</v>
      </c>
      <c r="F87" s="39"/>
      <c r="G87" s="35"/>
      <c r="H87" s="40"/>
      <c r="I87" s="39"/>
      <c r="J87" s="35"/>
      <c r="K87" s="40"/>
      <c r="L87" s="39"/>
      <c r="M87" s="35"/>
      <c r="N87" s="40" t="s">
        <v>393</v>
      </c>
      <c r="O87" s="39"/>
      <c r="P87" s="35"/>
      <c r="Q87" s="40" t="s">
        <v>394</v>
      </c>
      <c r="R87" s="39"/>
      <c r="S87" s="35"/>
      <c r="T87" s="40"/>
      <c r="U87" s="39"/>
      <c r="V87" s="35"/>
      <c r="W87" s="40"/>
      <c r="X87" s="39"/>
      <c r="Y87" s="35"/>
      <c r="Z87" s="40"/>
      <c r="AA87" s="39"/>
      <c r="AB87" s="35"/>
      <c r="AC87" s="40"/>
      <c r="AD87" s="39"/>
      <c r="AE87" s="35"/>
      <c r="AF87" s="40"/>
      <c r="AG87" s="39"/>
      <c r="AH87" s="35"/>
      <c r="AI87" s="40" t="s">
        <v>381</v>
      </c>
      <c r="AJ87" s="39"/>
      <c r="AK87" s="35"/>
      <c r="AL87" s="40"/>
    </row>
    <row r="88" spans="1:39" ht="13.5" customHeight="1" x14ac:dyDescent="0.15">
      <c r="C88" s="27" t="str">
        <f>DAY(B$98+28)&amp;CHOOSE(WEEKDAY(B$98+28),"日","月","火","水","木","金","土")</f>
        <v>29土</v>
      </c>
      <c r="D88" s="28"/>
      <c r="E88" s="29"/>
      <c r="F88" s="27" t="str">
        <f>DAY(E$98+28)&amp;CHOOSE(WEEKDAY(E$98+28),"日","月","火","水","木","金","土")</f>
        <v>29月</v>
      </c>
      <c r="G88" s="28"/>
      <c r="H88" s="29" t="s">
        <v>395</v>
      </c>
      <c r="I88" s="27" t="str">
        <f>DAY(H$98+28)&amp;CHOOSE(WEEKDAY(H$98+28),"日","月","火","水","木","金","土")</f>
        <v>29木</v>
      </c>
      <c r="J88" s="28"/>
      <c r="K88" s="29" t="s">
        <v>83</v>
      </c>
      <c r="L88" s="27" t="str">
        <f>DAY(K$98+28)&amp;CHOOSE(WEEKDAY(K$98+28),"日","月","火","水","木","金","土")</f>
        <v>29土</v>
      </c>
      <c r="M88" s="28"/>
      <c r="N88" s="29"/>
      <c r="O88" s="27" t="str">
        <f>DAY(N$98+28)&amp;CHOOSE(WEEKDAY(N$98+28),"日","月","火","水","木","金","土")</f>
        <v>29火</v>
      </c>
      <c r="P88" s="28"/>
      <c r="Q88" s="29" t="s">
        <v>81</v>
      </c>
      <c r="R88" s="27" t="str">
        <f>DAY(Q$98+28)&amp;CHOOSE(WEEKDAY(Q$98+28),"日","月","火","水","木","金","土")</f>
        <v>29金</v>
      </c>
      <c r="S88" s="28"/>
      <c r="T88" s="29" t="s">
        <v>396</v>
      </c>
      <c r="U88" s="27" t="str">
        <f>DAY(T$98+28)&amp;CHOOSE(WEEKDAY(T$98+28),"日","月","火","水","木","金","土")</f>
        <v>29日</v>
      </c>
      <c r="V88" s="28"/>
      <c r="W88" s="29"/>
      <c r="X88" s="27" t="str">
        <f>DAY(W$98+28)&amp;CHOOSE(WEEKDAY(W$98+28),"日","月","火","水","木","金","土")</f>
        <v>29水</v>
      </c>
      <c r="Y88" s="28"/>
      <c r="Z88" s="29" t="s">
        <v>17</v>
      </c>
      <c r="AA88" s="27" t="str">
        <f>DAY(Z$98+28)&amp;CHOOSE(WEEKDAY(Z$98+28),"日","月","火","水","木","金","土")</f>
        <v>29金</v>
      </c>
      <c r="AB88" s="28"/>
      <c r="AC88" s="29"/>
      <c r="AD88" s="27" t="str">
        <f>DAY(AC$98+28)&amp;CHOOSE(WEEKDAY(AC$98+28),"日","月","火","水","木","金","土")</f>
        <v>29月</v>
      </c>
      <c r="AE88" s="28"/>
      <c r="AF88" s="29" t="s">
        <v>397</v>
      </c>
      <c r="AG88" s="27" t="str">
        <f>IF(DAY(AF$98+29)&lt;DAY(AF$98+28),DAY(AF$98+28)&amp;CHOOSE(WEEKDAY(AF$98+28),"日","月","火","水","木","金","土"),"")</f>
        <v/>
      </c>
      <c r="AH88" s="28"/>
      <c r="AI88" s="29"/>
      <c r="AJ88" s="27" t="str">
        <f>DAY(AI$98+28)&amp;CHOOSE(WEEKDAY(AI$98+28),"日","月","火","水","木","金","土")</f>
        <v>29木</v>
      </c>
      <c r="AK88" s="28"/>
      <c r="AL88" s="29" t="s">
        <v>96</v>
      </c>
    </row>
    <row r="89" spans="1:39" ht="13.5" customHeight="1" x14ac:dyDescent="0.15">
      <c r="A89" s="2">
        <v>28</v>
      </c>
      <c r="C89" s="34"/>
      <c r="D89" s="35">
        <f ca="1">[1]対外!D89</f>
        <v>3</v>
      </c>
      <c r="E89" s="30" t="s">
        <v>398</v>
      </c>
      <c r="F89" s="34"/>
      <c r="G89" s="35">
        <f ca="1">[1]対外!G89</f>
        <v>1</v>
      </c>
      <c r="H89" s="30" t="s">
        <v>399</v>
      </c>
      <c r="I89" s="34"/>
      <c r="J89" s="35">
        <f ca="1">[1]対外!J89</f>
        <v>1</v>
      </c>
      <c r="K89" s="30" t="s">
        <v>400</v>
      </c>
      <c r="L89" s="34"/>
      <c r="M89" s="35">
        <f ca="1">[1]対外!M89</f>
        <v>2</v>
      </c>
      <c r="N89" s="30"/>
      <c r="O89" s="34"/>
      <c r="P89" s="35">
        <f ca="1">[1]対外!P89</f>
        <v>1</v>
      </c>
      <c r="Q89" s="30"/>
      <c r="R89" s="34"/>
      <c r="S89" s="35">
        <f ca="1">[1]対外!S89</f>
        <v>1</v>
      </c>
      <c r="T89" s="30"/>
      <c r="U89" s="34"/>
      <c r="V89" s="35">
        <f ca="1">[1]対外!V89</f>
        <v>2</v>
      </c>
      <c r="W89" s="30" t="s">
        <v>401</v>
      </c>
      <c r="X89" s="34"/>
      <c r="Y89" s="35">
        <f ca="1">[1]対外!Y89</f>
        <v>1</v>
      </c>
      <c r="Z89" s="30" t="s">
        <v>381</v>
      </c>
      <c r="AA89" s="34"/>
      <c r="AB89" s="35">
        <f ca="1">[1]対外!AB89</f>
        <v>5</v>
      </c>
      <c r="AC89" s="30"/>
      <c r="AD89" s="34"/>
      <c r="AE89" s="35">
        <f ca="1">[1]対外!AE89</f>
        <v>1</v>
      </c>
      <c r="AF89" s="30"/>
      <c r="AG89" s="34"/>
      <c r="AH89" s="35">
        <f ca="1">[1]対外!AH89</f>
        <v>0</v>
      </c>
      <c r="AI89" s="30"/>
      <c r="AJ89" s="34"/>
      <c r="AK89" s="35">
        <f ca="1">[1]対外!AK89</f>
        <v>6</v>
      </c>
      <c r="AL89" s="30" t="s">
        <v>380</v>
      </c>
    </row>
    <row r="90" spans="1:39" ht="13.5" customHeight="1" x14ac:dyDescent="0.15">
      <c r="C90" s="39"/>
      <c r="D90" s="35"/>
      <c r="E90" s="40"/>
      <c r="F90" s="39"/>
      <c r="G90" s="35"/>
      <c r="H90" s="40"/>
      <c r="I90" s="39"/>
      <c r="J90" s="35"/>
      <c r="K90" s="40"/>
      <c r="L90" s="39"/>
      <c r="M90" s="35"/>
      <c r="N90" s="40"/>
      <c r="O90" s="39"/>
      <c r="P90" s="35"/>
      <c r="Q90" s="40"/>
      <c r="R90" s="39"/>
      <c r="S90" s="35"/>
      <c r="T90" s="40"/>
      <c r="U90" s="39"/>
      <c r="V90" s="35"/>
      <c r="W90" s="40"/>
      <c r="X90" s="39"/>
      <c r="Y90" s="35"/>
      <c r="Z90" s="40"/>
      <c r="AA90" s="39"/>
      <c r="AB90" s="35"/>
      <c r="AC90" s="40"/>
      <c r="AD90" s="39"/>
      <c r="AE90" s="35"/>
      <c r="AF90" s="40"/>
      <c r="AG90" s="39"/>
      <c r="AH90" s="35"/>
      <c r="AI90" s="40"/>
      <c r="AJ90" s="39"/>
      <c r="AK90" s="35"/>
      <c r="AL90" s="40"/>
    </row>
    <row r="91" spans="1:39" ht="13.5" customHeight="1" x14ac:dyDescent="0.15">
      <c r="C91" s="27" t="str">
        <f>DAY(B$98+29)&amp;CHOOSE(WEEKDAY(B$98+29),"日","月","火","水","木","金","土")</f>
        <v>30日</v>
      </c>
      <c r="D91" s="28"/>
      <c r="E91" s="29"/>
      <c r="F91" s="27" t="str">
        <f>DAY(E$98+29)&amp;CHOOSE(WEEKDAY(E$98+29),"日","月","火","水","木","金","土")</f>
        <v>30火</v>
      </c>
      <c r="G91" s="28"/>
      <c r="H91" s="29" t="s">
        <v>81</v>
      </c>
      <c r="I91" s="27" t="str">
        <f>DAY(H$98+29)&amp;CHOOSE(WEEKDAY(H$98+29),"日","月","火","水","木","金","土")</f>
        <v>30金</v>
      </c>
      <c r="J91" s="28"/>
      <c r="K91" s="29" t="s">
        <v>402</v>
      </c>
      <c r="L91" s="27" t="str">
        <f>DAY(K$98+29)&amp;CHOOSE(WEEKDAY(K$98+29),"日","月","火","水","木","金","土")</f>
        <v>30日</v>
      </c>
      <c r="M91" s="28"/>
      <c r="N91" s="29"/>
      <c r="O91" s="27" t="str">
        <f>DAY(N$98+29)&amp;CHOOSE(WEEKDAY(N$98+29),"日","月","火","水","木","金","土")</f>
        <v>30水</v>
      </c>
      <c r="P91" s="28"/>
      <c r="Q91" s="29" t="s">
        <v>403</v>
      </c>
      <c r="R91" s="27" t="str">
        <f>DAY(Q$98+29)&amp;CHOOSE(WEEKDAY(Q$98+29),"日","月","火","水","木","金","土")</f>
        <v>30土</v>
      </c>
      <c r="S91" s="28"/>
      <c r="T91" s="29"/>
      <c r="U91" s="27" t="str">
        <f>DAY(T$98+29)&amp;CHOOSE(WEEKDAY(T$98+29),"日","月","火","水","木","金","土")</f>
        <v>30月</v>
      </c>
      <c r="V91" s="28"/>
      <c r="W91" s="29" t="s">
        <v>83</v>
      </c>
      <c r="X91" s="27" t="str">
        <f>DAY(W$98+29)&amp;CHOOSE(WEEKDAY(W$98+29),"日","月","火","水","木","金","土")</f>
        <v>30木</v>
      </c>
      <c r="Y91" s="28"/>
      <c r="Z91" s="29" t="s">
        <v>83</v>
      </c>
      <c r="AA91" s="27" t="str">
        <f>DAY(Z$98+29)&amp;CHOOSE(WEEKDAY(Z$98+29),"日","月","火","水","木","金","土")</f>
        <v>30土</v>
      </c>
      <c r="AB91" s="28"/>
      <c r="AC91" s="29"/>
      <c r="AD91" s="27" t="str">
        <f>DAY(AC$98+29)&amp;CHOOSE(WEEKDAY(AC$98+29),"日","月","火","水","木","金","土")</f>
        <v>30火</v>
      </c>
      <c r="AE91" s="28"/>
      <c r="AF91" s="29" t="s">
        <v>81</v>
      </c>
      <c r="AG91" s="27" t="str">
        <f>IF(DAY(AF$98+29)&lt;DAY(AF$98+29),DAY(AF$98+29)&amp;CHOOSE(WEEKDAY(AF$98+29),"日","月","火","水","木","金","土"),"")</f>
        <v/>
      </c>
      <c r="AH91" s="28"/>
      <c r="AI91" s="29"/>
      <c r="AJ91" s="27" t="str">
        <f>DAY(AI$98+29)&amp;CHOOSE(WEEKDAY(AI$98+29),"日","月","火","水","木","金","土")</f>
        <v>30金</v>
      </c>
      <c r="AK91" s="28"/>
      <c r="AL91" s="29" t="s">
        <v>96</v>
      </c>
    </row>
    <row r="92" spans="1:39" ht="13.5" customHeight="1" x14ac:dyDescent="0.15">
      <c r="A92" s="2">
        <v>29</v>
      </c>
      <c r="C92" s="34"/>
      <c r="D92" s="35">
        <f ca="1">[1]対外!D92</f>
        <v>2</v>
      </c>
      <c r="E92" s="30"/>
      <c r="F92" s="34"/>
      <c r="G92" s="35">
        <f ca="1">[1]対外!G92</f>
        <v>1</v>
      </c>
      <c r="H92" s="30"/>
      <c r="I92" s="34"/>
      <c r="J92" s="35">
        <f ca="1">[1]対外!J92</f>
        <v>1</v>
      </c>
      <c r="K92" s="30" t="s">
        <v>404</v>
      </c>
      <c r="L92" s="34"/>
      <c r="M92" s="35">
        <f ca="1">[1]対外!M92</f>
        <v>2</v>
      </c>
      <c r="N92" s="30"/>
      <c r="O92" s="34"/>
      <c r="P92" s="35">
        <f ca="1">[1]対外!P92</f>
        <v>1</v>
      </c>
      <c r="Q92" s="30" t="s">
        <v>405</v>
      </c>
      <c r="R92" s="34"/>
      <c r="S92" s="35">
        <f ca="1">[1]対外!S92</f>
        <v>2</v>
      </c>
      <c r="T92" s="30"/>
      <c r="U92" s="34"/>
      <c r="V92" s="35">
        <f ca="1">[1]対外!V92</f>
        <v>1</v>
      </c>
      <c r="W92" s="30"/>
      <c r="X92" s="34"/>
      <c r="Y92" s="35">
        <f ca="1">[1]対外!Y92</f>
        <v>1</v>
      </c>
      <c r="Z92" s="30" t="s">
        <v>406</v>
      </c>
      <c r="AA92" s="34"/>
      <c r="AB92" s="35">
        <f ca="1">[1]対外!AB92</f>
        <v>2</v>
      </c>
      <c r="AC92" s="30"/>
      <c r="AD92" s="34"/>
      <c r="AE92" s="35">
        <f ca="1">[1]対外!AE92</f>
        <v>1</v>
      </c>
      <c r="AF92" s="30" t="s">
        <v>407</v>
      </c>
      <c r="AG92" s="34"/>
      <c r="AH92" s="35">
        <f ca="1">[1]対外!AH92</f>
        <v>0</v>
      </c>
      <c r="AI92" s="30"/>
      <c r="AJ92" s="34"/>
      <c r="AK92" s="35">
        <f ca="1">[1]対外!AK92</f>
        <v>6</v>
      </c>
      <c r="AL92" s="30" t="s">
        <v>408</v>
      </c>
    </row>
    <row r="93" spans="1:39" ht="13.5" customHeight="1" x14ac:dyDescent="0.15">
      <c r="C93" s="39"/>
      <c r="D93" s="35"/>
      <c r="E93" s="40"/>
      <c r="F93" s="39"/>
      <c r="G93" s="35"/>
      <c r="H93" s="56" t="s">
        <v>409</v>
      </c>
      <c r="I93" s="39"/>
      <c r="J93" s="35"/>
      <c r="K93" s="40" t="s">
        <v>410</v>
      </c>
      <c r="L93" s="39"/>
      <c r="M93" s="35"/>
      <c r="N93" s="40"/>
      <c r="O93" s="39"/>
      <c r="P93" s="35"/>
      <c r="Q93" s="40"/>
      <c r="R93" s="39"/>
      <c r="S93" s="35"/>
      <c r="T93" s="40"/>
      <c r="U93" s="39"/>
      <c r="V93" s="35"/>
      <c r="W93" s="40" t="s">
        <v>411</v>
      </c>
      <c r="X93" s="39"/>
      <c r="Y93" s="35"/>
      <c r="Z93" s="40"/>
      <c r="AA93" s="39"/>
      <c r="AB93" s="35"/>
      <c r="AC93" s="40"/>
      <c r="AD93" s="39"/>
      <c r="AE93" s="35"/>
      <c r="AF93" s="40" t="s">
        <v>412</v>
      </c>
      <c r="AG93" s="39"/>
      <c r="AH93" s="35"/>
      <c r="AI93" s="40"/>
      <c r="AJ93" s="39"/>
      <c r="AK93" s="35"/>
      <c r="AL93" s="40" t="s">
        <v>380</v>
      </c>
    </row>
    <row r="94" spans="1:39" ht="13.5" customHeight="1" x14ac:dyDescent="0.15">
      <c r="C94" s="27" t="str">
        <f>IF(DAY(B$98+29)&lt;DAY(B$98+30),DAY(B$98+30)&amp;CHOOSE(WEEKDAY(B$98+30),"日","月","火","水","木","金","土"),"")</f>
        <v/>
      </c>
      <c r="D94" s="28"/>
      <c r="E94" s="29"/>
      <c r="F94" s="27" t="str">
        <f>IF(DAY(E$98+29)&lt;DAY(E$98+30),DAY(E$98+30)&amp;CHOOSE(WEEKDAY(E$98+30),"日","月","火","水","木","金","土"),"")</f>
        <v>31水</v>
      </c>
      <c r="G94" s="28"/>
      <c r="H94" s="29" t="s">
        <v>17</v>
      </c>
      <c r="I94" s="27" t="str">
        <f>IF(DAY(H$98+29)&lt;DAY(H$98+30),DAY(H$98+30)&amp;CHOOSE(WEEKDAY(H$98+30),"日","月","火","水","木","金","土"),"")</f>
        <v/>
      </c>
      <c r="J94" s="28"/>
      <c r="K94" s="29"/>
      <c r="L94" s="27" t="str">
        <f>IF(DAY(K$98+29)&lt;DAY(K$98+30),DAY(K$98+30)&amp;CHOOSE(WEEKDAY(K$98+30),"日","月","火","水","木","金","土"),"")</f>
        <v>31月</v>
      </c>
      <c r="M94" s="28"/>
      <c r="N94" s="29" t="s">
        <v>413</v>
      </c>
      <c r="O94" s="27" t="str">
        <f>IF(DAY(N$98+29)&lt;DAY(N$98+30),DAY(N$98+30)&amp;CHOOSE(WEEKDAY(N$98+30),"日","月","火","水","木","金","土"),"")</f>
        <v>31木</v>
      </c>
      <c r="P94" s="28"/>
      <c r="Q94" s="29" t="s">
        <v>83</v>
      </c>
      <c r="R94" s="27" t="str">
        <f>IF(DAY(Q$98+29)&lt;DAY(Q$98+30),DAY(Q$98+30)&amp;CHOOSE(WEEKDAY(Q$98+30),"日","月","火","水","木","金","土"),"")</f>
        <v/>
      </c>
      <c r="S94" s="28"/>
      <c r="T94" s="29"/>
      <c r="U94" s="27" t="str">
        <f>IF(DAY(T$98+29)&lt;DAY(T$98+30),DAY(T$98+30)&amp;CHOOSE(WEEKDAY(T$98+30),"日","月","火","水","木","金","土"),"")</f>
        <v>31火</v>
      </c>
      <c r="V94" s="28"/>
      <c r="W94" s="29" t="s">
        <v>81</v>
      </c>
      <c r="X94" s="27" t="str">
        <f>IF(DAY(W$98+29)&lt;DAY(W$98+30),DAY(W$98+30)&amp;CHOOSE(WEEKDAY(W$98+30),"日","月","火","水","木","金","土"),"")</f>
        <v/>
      </c>
      <c r="Y94" s="28"/>
      <c r="Z94" s="29"/>
      <c r="AA94" s="27" t="str">
        <f>IF(DAY(Z$98+29)&lt;DAY(Z$98+30),DAY(Z$98+30)&amp;CHOOSE(WEEKDAY(Z$98+30),"日","月","火","水","木","金","土"),"")</f>
        <v>31日</v>
      </c>
      <c r="AB94" s="28"/>
      <c r="AC94" s="29"/>
      <c r="AD94" s="27" t="str">
        <f>IF(DAY(AC$98+29)&lt;DAY(AC$98+30),DAY(AC$98+30)&amp;CHOOSE(WEEKDAY(AC$98+30),"日","月","火","水","木","金","土"),"")</f>
        <v>31水</v>
      </c>
      <c r="AE94" s="28"/>
      <c r="AF94" s="29" t="s">
        <v>17</v>
      </c>
      <c r="AG94" s="27" t="str">
        <f>IF(DAY(AF$98+30)&lt;DAY(AF$98+30),DAY(AF$98+30)&amp;CHOOSE(WEEKDAY(AF$98+30),"日","月","火","水","木","金","土"),"")</f>
        <v/>
      </c>
      <c r="AH94" s="28"/>
      <c r="AI94" s="29"/>
      <c r="AJ94" s="27" t="str">
        <f>IF(DAY(AI$98+29)&lt;DAY(AI$98+30),DAY(AI$98+30)&amp;CHOOSE(WEEKDAY(AI$98+30),"日","月","火","水","木","金","土"),"")</f>
        <v>31土</v>
      </c>
      <c r="AK94" s="28"/>
      <c r="AL94" s="29"/>
    </row>
    <row r="95" spans="1:39" ht="13.5" customHeight="1" x14ac:dyDescent="0.15">
      <c r="A95" s="2">
        <v>30</v>
      </c>
      <c r="C95" s="34"/>
      <c r="D95" s="35">
        <f ca="1">[1]対外!D95</f>
        <v>0</v>
      </c>
      <c r="E95" s="30"/>
      <c r="F95" s="34"/>
      <c r="G95" s="35">
        <f ca="1">[1]対外!G95</f>
        <v>1</v>
      </c>
      <c r="H95" s="30"/>
      <c r="I95" s="34"/>
      <c r="J95" s="35">
        <f ca="1">[1]対外!J95</f>
        <v>0</v>
      </c>
      <c r="K95" s="30"/>
      <c r="L95" s="34"/>
      <c r="M95" s="35">
        <f ca="1">[1]対外!M95</f>
        <v>5</v>
      </c>
      <c r="N95" s="30" t="s">
        <v>414</v>
      </c>
      <c r="O95" s="34"/>
      <c r="P95" s="35">
        <f ca="1">[1]対外!P95</f>
        <v>1</v>
      </c>
      <c r="Q95" s="30"/>
      <c r="R95" s="34"/>
      <c r="S95" s="35">
        <f ca="1">[1]対外!S95</f>
        <v>0</v>
      </c>
      <c r="T95" s="30"/>
      <c r="U95" s="34"/>
      <c r="V95" s="35">
        <f ca="1">[1]対外!V95</f>
        <v>1</v>
      </c>
      <c r="W95" s="30"/>
      <c r="X95" s="34"/>
      <c r="Y95" s="35">
        <f ca="1">[1]対外!Y95</f>
        <v>0</v>
      </c>
      <c r="Z95" s="30"/>
      <c r="AA95" s="34"/>
      <c r="AB95" s="35">
        <f ca="1">[1]対外!AB95</f>
        <v>2</v>
      </c>
      <c r="AC95" s="30"/>
      <c r="AD95" s="34"/>
      <c r="AE95" s="35">
        <f ca="1">[1]対外!AE95</f>
        <v>1</v>
      </c>
      <c r="AF95" s="30"/>
      <c r="AG95" s="34"/>
      <c r="AH95" s="35">
        <f ca="1">[1]対外!AH95</f>
        <v>0</v>
      </c>
      <c r="AI95" s="30"/>
      <c r="AJ95" s="34"/>
      <c r="AK95" s="35">
        <f ca="1">[1]対外!AK95</f>
        <v>2</v>
      </c>
      <c r="AL95" s="30"/>
    </row>
    <row r="96" spans="1:39" ht="13.5" customHeight="1" x14ac:dyDescent="0.15">
      <c r="C96" s="39"/>
      <c r="D96" s="35"/>
      <c r="E96" s="40"/>
      <c r="F96" s="39"/>
      <c r="G96" s="35"/>
      <c r="H96" s="56"/>
      <c r="I96" s="39"/>
      <c r="J96" s="35"/>
      <c r="K96" s="40"/>
      <c r="L96" s="39"/>
      <c r="M96" s="35"/>
      <c r="N96" s="40" t="s">
        <v>415</v>
      </c>
      <c r="O96" s="39"/>
      <c r="P96" s="35"/>
      <c r="Q96" s="40"/>
      <c r="R96" s="39"/>
      <c r="S96" s="35"/>
      <c r="T96" s="40"/>
      <c r="U96" s="39"/>
      <c r="V96" s="35"/>
      <c r="W96" s="40"/>
      <c r="X96" s="39"/>
      <c r="Y96" s="35"/>
      <c r="Z96" s="40"/>
      <c r="AA96" s="39"/>
      <c r="AB96" s="35"/>
      <c r="AC96" s="40"/>
      <c r="AD96" s="39"/>
      <c r="AE96" s="35"/>
      <c r="AF96" s="40"/>
      <c r="AG96" s="39"/>
      <c r="AH96" s="35"/>
      <c r="AI96" s="40"/>
      <c r="AJ96" s="39"/>
      <c r="AK96" s="35"/>
      <c r="AL96" s="40"/>
    </row>
    <row r="97" spans="2:38" ht="13.5" customHeight="1" thickBot="1" x14ac:dyDescent="0.2">
      <c r="C97" s="57"/>
      <c r="D97" s="58"/>
      <c r="E97" s="58"/>
      <c r="F97" s="59"/>
      <c r="G97" s="60"/>
      <c r="H97" s="61"/>
      <c r="I97" s="62"/>
      <c r="J97" s="60"/>
      <c r="K97" s="63"/>
      <c r="L97" s="59"/>
      <c r="M97" s="60"/>
      <c r="N97" s="61"/>
      <c r="O97" s="59"/>
      <c r="P97" s="60"/>
      <c r="Q97" s="61"/>
      <c r="R97" s="62"/>
      <c r="S97" s="60"/>
      <c r="T97" s="63"/>
      <c r="U97" s="59"/>
      <c r="V97" s="60"/>
      <c r="W97" s="63"/>
      <c r="X97" s="59"/>
      <c r="Y97" s="60"/>
      <c r="Z97" s="61"/>
      <c r="AA97" s="59"/>
      <c r="AB97" s="60"/>
      <c r="AC97" s="61"/>
      <c r="AD97" s="59"/>
      <c r="AE97" s="60"/>
      <c r="AF97" s="61"/>
      <c r="AG97" s="59"/>
      <c r="AH97" s="60"/>
      <c r="AI97" s="61"/>
      <c r="AJ97" s="62"/>
      <c r="AK97" s="60"/>
      <c r="AL97" s="61"/>
    </row>
    <row r="98" spans="2:38" x14ac:dyDescent="0.15">
      <c r="B98" s="64">
        <f>VALUE($E$1&amp;"/"&amp;4&amp;"/"&amp;1)</f>
        <v>42826</v>
      </c>
      <c r="C98" s="64"/>
      <c r="D98" s="64"/>
      <c r="E98" s="65">
        <f>VALUE($E$1&amp;"/"&amp;5&amp;"/"&amp;1)</f>
        <v>42856</v>
      </c>
      <c r="H98" s="65">
        <f>VALUE($E$1&amp;"/"&amp;6&amp;"/"&amp;1)</f>
        <v>42887</v>
      </c>
      <c r="I98" s="42"/>
      <c r="J98" s="42"/>
      <c r="K98" s="66">
        <f>VALUE($E$1&amp;"/"&amp;7&amp;"/"&amp;1)</f>
        <v>42917</v>
      </c>
      <c r="N98" s="66">
        <f>VALUE($E$1&amp;"/"&amp;8&amp;"/"&amp;1)</f>
        <v>42948</v>
      </c>
      <c r="Q98" s="66">
        <f>VALUE($E$1&amp;"/"&amp;9&amp;"/"&amp;1)</f>
        <v>42979</v>
      </c>
      <c r="T98" s="66">
        <f>VALUE($E$1&amp;"/"&amp;10&amp;"/"&amp;1)</f>
        <v>43009</v>
      </c>
      <c r="W98" s="66">
        <f>VALUE($E$1&amp;"/"&amp;11&amp;"/"&amp;1)</f>
        <v>43040</v>
      </c>
      <c r="Z98" s="65">
        <f>VALUE($E$1&amp;"/"&amp;12&amp;"/"&amp;1)</f>
        <v>43070</v>
      </c>
      <c r="AC98" s="65">
        <f>VALUE($E$1+1&amp;"/"&amp;1&amp;"/"&amp;1)</f>
        <v>43101</v>
      </c>
      <c r="AF98" s="65">
        <f>VALUE($E$1+1&amp;"/"&amp;2&amp;"/"&amp;1)</f>
        <v>43132</v>
      </c>
      <c r="AI98" s="65">
        <f>VALUE($E$1+1&amp;"/"&amp;3&amp;"/"&amp;1)</f>
        <v>43160</v>
      </c>
      <c r="AL98" s="65"/>
    </row>
    <row r="99" spans="2:38" x14ac:dyDescent="0.15">
      <c r="B99" s="64"/>
      <c r="C99" s="64"/>
      <c r="D99" s="64"/>
    </row>
  </sheetData>
  <mergeCells count="397">
    <mergeCell ref="X97:Z97"/>
    <mergeCell ref="AA97:AC97"/>
    <mergeCell ref="AD97:AF97"/>
    <mergeCell ref="AG97:AI97"/>
    <mergeCell ref="AJ97:AL97"/>
    <mergeCell ref="AD94:AD96"/>
    <mergeCell ref="AG94:AG96"/>
    <mergeCell ref="AJ94:AJ96"/>
    <mergeCell ref="C97:E97"/>
    <mergeCell ref="F97:H97"/>
    <mergeCell ref="I97:K97"/>
    <mergeCell ref="L97:N97"/>
    <mergeCell ref="O97:Q97"/>
    <mergeCell ref="R97:T97"/>
    <mergeCell ref="U97:W97"/>
    <mergeCell ref="AJ91:AJ93"/>
    <mergeCell ref="C94:C96"/>
    <mergeCell ref="F94:F96"/>
    <mergeCell ref="I94:I96"/>
    <mergeCell ref="L94:L96"/>
    <mergeCell ref="O94:O96"/>
    <mergeCell ref="R94:R96"/>
    <mergeCell ref="U94:U96"/>
    <mergeCell ref="X94:X96"/>
    <mergeCell ref="AA94:AA96"/>
    <mergeCell ref="R91:R93"/>
    <mergeCell ref="U91:U93"/>
    <mergeCell ref="X91:X93"/>
    <mergeCell ref="AA91:AA93"/>
    <mergeCell ref="AD91:AD93"/>
    <mergeCell ref="AG91:AG93"/>
    <mergeCell ref="X88:X90"/>
    <mergeCell ref="AA88:AA90"/>
    <mergeCell ref="AD88:AD90"/>
    <mergeCell ref="AG88:AG90"/>
    <mergeCell ref="AJ88:AJ90"/>
    <mergeCell ref="C91:C93"/>
    <mergeCell ref="F91:F93"/>
    <mergeCell ref="I91:I93"/>
    <mergeCell ref="L91:L93"/>
    <mergeCell ref="O91:O93"/>
    <mergeCell ref="AD85:AD87"/>
    <mergeCell ref="AG85:AG87"/>
    <mergeCell ref="AJ85:AJ87"/>
    <mergeCell ref="C88:C90"/>
    <mergeCell ref="F88:F90"/>
    <mergeCell ref="I88:I90"/>
    <mergeCell ref="L88:L90"/>
    <mergeCell ref="O88:O90"/>
    <mergeCell ref="R88:R90"/>
    <mergeCell ref="U88:U90"/>
    <mergeCell ref="AJ82:AJ84"/>
    <mergeCell ref="C85:C87"/>
    <mergeCell ref="F85:F87"/>
    <mergeCell ref="I85:I87"/>
    <mergeCell ref="L85:L87"/>
    <mergeCell ref="O85:O87"/>
    <mergeCell ref="R85:R87"/>
    <mergeCell ref="U85:U87"/>
    <mergeCell ref="X85:X87"/>
    <mergeCell ref="AA85:AA87"/>
    <mergeCell ref="R82:R84"/>
    <mergeCell ref="U82:U84"/>
    <mergeCell ref="X82:X84"/>
    <mergeCell ref="AA82:AA84"/>
    <mergeCell ref="AD82:AD84"/>
    <mergeCell ref="AG82:AG84"/>
    <mergeCell ref="X79:X81"/>
    <mergeCell ref="AA79:AA81"/>
    <mergeCell ref="AD79:AD81"/>
    <mergeCell ref="AG79:AG81"/>
    <mergeCell ref="AJ79:AJ81"/>
    <mergeCell ref="C82:C84"/>
    <mergeCell ref="F82:F84"/>
    <mergeCell ref="I82:I84"/>
    <mergeCell ref="L82:L84"/>
    <mergeCell ref="O82:O84"/>
    <mergeCell ref="AD76:AD78"/>
    <mergeCell ref="AG76:AG78"/>
    <mergeCell ref="AJ76:AJ78"/>
    <mergeCell ref="C79:C81"/>
    <mergeCell ref="F79:F81"/>
    <mergeCell ref="I79:I81"/>
    <mergeCell ref="L79:L81"/>
    <mergeCell ref="O79:O81"/>
    <mergeCell ref="R79:R81"/>
    <mergeCell ref="U79:U81"/>
    <mergeCell ref="AJ73:AJ75"/>
    <mergeCell ref="C76:C78"/>
    <mergeCell ref="F76:F78"/>
    <mergeCell ref="I76:I78"/>
    <mergeCell ref="L76:L78"/>
    <mergeCell ref="O76:O78"/>
    <mergeCell ref="R76:R78"/>
    <mergeCell ref="U76:U78"/>
    <mergeCell ref="X76:X78"/>
    <mergeCell ref="AA76:AA78"/>
    <mergeCell ref="R73:R75"/>
    <mergeCell ref="U73:U75"/>
    <mergeCell ref="X73:X75"/>
    <mergeCell ref="AA73:AA75"/>
    <mergeCell ref="AD73:AD75"/>
    <mergeCell ref="AG73:AG75"/>
    <mergeCell ref="X70:X72"/>
    <mergeCell ref="AA70:AA72"/>
    <mergeCell ref="AD70:AD72"/>
    <mergeCell ref="AG70:AG72"/>
    <mergeCell ref="AJ70:AJ72"/>
    <mergeCell ref="C73:C75"/>
    <mergeCell ref="F73:F75"/>
    <mergeCell ref="I73:I75"/>
    <mergeCell ref="L73:L75"/>
    <mergeCell ref="O73:O75"/>
    <mergeCell ref="AD67:AD69"/>
    <mergeCell ref="AG67:AG69"/>
    <mergeCell ref="AJ67:AJ69"/>
    <mergeCell ref="C70:C72"/>
    <mergeCell ref="F70:F72"/>
    <mergeCell ref="I70:I72"/>
    <mergeCell ref="L70:L72"/>
    <mergeCell ref="O70:O72"/>
    <mergeCell ref="R70:R72"/>
    <mergeCell ref="U70:U72"/>
    <mergeCell ref="AJ64:AJ66"/>
    <mergeCell ref="C67:C69"/>
    <mergeCell ref="F67:F69"/>
    <mergeCell ref="I67:I69"/>
    <mergeCell ref="L67:L69"/>
    <mergeCell ref="O67:O69"/>
    <mergeCell ref="R67:R69"/>
    <mergeCell ref="U67:U69"/>
    <mergeCell ref="X67:X69"/>
    <mergeCell ref="AA67:AA69"/>
    <mergeCell ref="R64:R66"/>
    <mergeCell ref="U64:U66"/>
    <mergeCell ref="X64:X66"/>
    <mergeCell ref="AA64:AA66"/>
    <mergeCell ref="AD64:AD66"/>
    <mergeCell ref="AG64:AG66"/>
    <mergeCell ref="X61:X63"/>
    <mergeCell ref="AA61:AA63"/>
    <mergeCell ref="AD61:AD63"/>
    <mergeCell ref="AG61:AG63"/>
    <mergeCell ref="AJ61:AJ63"/>
    <mergeCell ref="C64:C66"/>
    <mergeCell ref="F64:F66"/>
    <mergeCell ref="I64:I66"/>
    <mergeCell ref="L64:L66"/>
    <mergeCell ref="O64:O66"/>
    <mergeCell ref="AD58:AD60"/>
    <mergeCell ref="AG58:AG60"/>
    <mergeCell ref="AJ58:AJ60"/>
    <mergeCell ref="C61:C63"/>
    <mergeCell ref="F61:F63"/>
    <mergeCell ref="I61:I63"/>
    <mergeCell ref="L61:L63"/>
    <mergeCell ref="O61:O63"/>
    <mergeCell ref="R61:R63"/>
    <mergeCell ref="U61:U63"/>
    <mergeCell ref="AJ55:AJ57"/>
    <mergeCell ref="C58:C60"/>
    <mergeCell ref="F58:F60"/>
    <mergeCell ref="I58:I60"/>
    <mergeCell ref="L58:L60"/>
    <mergeCell ref="O58:O60"/>
    <mergeCell ref="R58:R60"/>
    <mergeCell ref="U58:U60"/>
    <mergeCell ref="X58:X60"/>
    <mergeCell ref="AA58:AA60"/>
    <mergeCell ref="R55:R57"/>
    <mergeCell ref="U55:U57"/>
    <mergeCell ref="X55:X57"/>
    <mergeCell ref="AA55:AA57"/>
    <mergeCell ref="AD55:AD57"/>
    <mergeCell ref="AG55:AG57"/>
    <mergeCell ref="X52:X54"/>
    <mergeCell ref="AA52:AA54"/>
    <mergeCell ref="AD52:AD54"/>
    <mergeCell ref="AG52:AG54"/>
    <mergeCell ref="AJ52:AJ54"/>
    <mergeCell ref="C55:C57"/>
    <mergeCell ref="F55:F57"/>
    <mergeCell ref="I55:I57"/>
    <mergeCell ref="L55:L57"/>
    <mergeCell ref="O55:O57"/>
    <mergeCell ref="AD49:AD51"/>
    <mergeCell ref="AG49:AG51"/>
    <mergeCell ref="AJ49:AJ51"/>
    <mergeCell ref="C52:C54"/>
    <mergeCell ref="F52:F54"/>
    <mergeCell ref="I52:I54"/>
    <mergeCell ref="L52:L54"/>
    <mergeCell ref="O52:O54"/>
    <mergeCell ref="R52:R54"/>
    <mergeCell ref="U52:U54"/>
    <mergeCell ref="AJ46:AJ48"/>
    <mergeCell ref="C49:C51"/>
    <mergeCell ref="F49:F51"/>
    <mergeCell ref="I49:I51"/>
    <mergeCell ref="L49:L51"/>
    <mergeCell ref="O49:O51"/>
    <mergeCell ref="R49:R51"/>
    <mergeCell ref="U49:U51"/>
    <mergeCell ref="X49:X51"/>
    <mergeCell ref="AA49:AA51"/>
    <mergeCell ref="R46:R48"/>
    <mergeCell ref="U46:U48"/>
    <mergeCell ref="X46:X48"/>
    <mergeCell ref="AA46:AA48"/>
    <mergeCell ref="AD46:AD48"/>
    <mergeCell ref="AG46:AG48"/>
    <mergeCell ref="X43:X45"/>
    <mergeCell ref="AA43:AA45"/>
    <mergeCell ref="AD43:AD45"/>
    <mergeCell ref="AG43:AG45"/>
    <mergeCell ref="AJ43:AJ45"/>
    <mergeCell ref="C46:C48"/>
    <mergeCell ref="F46:F48"/>
    <mergeCell ref="I46:I48"/>
    <mergeCell ref="L46:L48"/>
    <mergeCell ref="O46:O48"/>
    <mergeCell ref="AD40:AD42"/>
    <mergeCell ref="AG40:AG42"/>
    <mergeCell ref="AJ40:AJ42"/>
    <mergeCell ref="C43:C45"/>
    <mergeCell ref="F43:F45"/>
    <mergeCell ref="I43:I45"/>
    <mergeCell ref="L43:L45"/>
    <mergeCell ref="O43:O45"/>
    <mergeCell ref="R43:R45"/>
    <mergeCell ref="U43:U45"/>
    <mergeCell ref="AJ37:AJ39"/>
    <mergeCell ref="C40:C42"/>
    <mergeCell ref="F40:F42"/>
    <mergeCell ref="I40:I42"/>
    <mergeCell ref="L40:L42"/>
    <mergeCell ref="O40:O42"/>
    <mergeCell ref="R40:R42"/>
    <mergeCell ref="U40:U42"/>
    <mergeCell ref="X40:X42"/>
    <mergeCell ref="AA40:AA42"/>
    <mergeCell ref="R37:R39"/>
    <mergeCell ref="U37:U39"/>
    <mergeCell ref="X37:X39"/>
    <mergeCell ref="AA37:AA39"/>
    <mergeCell ref="AD37:AD39"/>
    <mergeCell ref="AG37:AG39"/>
    <mergeCell ref="X34:X36"/>
    <mergeCell ref="AA34:AA36"/>
    <mergeCell ref="AD34:AD36"/>
    <mergeCell ref="AG34:AG36"/>
    <mergeCell ref="AJ34:AJ36"/>
    <mergeCell ref="C37:C39"/>
    <mergeCell ref="F37:F39"/>
    <mergeCell ref="I37:I39"/>
    <mergeCell ref="L37:L39"/>
    <mergeCell ref="O37:O39"/>
    <mergeCell ref="AD31:AD33"/>
    <mergeCell ref="AG31:AG33"/>
    <mergeCell ref="AJ31:AJ33"/>
    <mergeCell ref="C34:C36"/>
    <mergeCell ref="F34:F36"/>
    <mergeCell ref="I34:I36"/>
    <mergeCell ref="L34:L36"/>
    <mergeCell ref="O34:O36"/>
    <mergeCell ref="R34:R36"/>
    <mergeCell ref="U34:U36"/>
    <mergeCell ref="AJ28:AJ30"/>
    <mergeCell ref="C31:C33"/>
    <mergeCell ref="F31:F33"/>
    <mergeCell ref="I31:I33"/>
    <mergeCell ref="L31:L33"/>
    <mergeCell ref="O31:O33"/>
    <mergeCell ref="R31:R33"/>
    <mergeCell ref="U31:U33"/>
    <mergeCell ref="X31:X33"/>
    <mergeCell ref="AA31:AA33"/>
    <mergeCell ref="R28:R30"/>
    <mergeCell ref="U28:U30"/>
    <mergeCell ref="X28:X30"/>
    <mergeCell ref="AA28:AA30"/>
    <mergeCell ref="AD28:AD30"/>
    <mergeCell ref="AG28:AG30"/>
    <mergeCell ref="X25:X27"/>
    <mergeCell ref="AA25:AA27"/>
    <mergeCell ref="AD25:AD27"/>
    <mergeCell ref="AG25:AG27"/>
    <mergeCell ref="AJ25:AJ27"/>
    <mergeCell ref="C28:C30"/>
    <mergeCell ref="F28:F30"/>
    <mergeCell ref="I28:I30"/>
    <mergeCell ref="L28:L30"/>
    <mergeCell ref="O28:O30"/>
    <mergeCell ref="AD22:AD24"/>
    <mergeCell ref="AG22:AG24"/>
    <mergeCell ref="AJ22:AJ24"/>
    <mergeCell ref="C25:C27"/>
    <mergeCell ref="F25:F27"/>
    <mergeCell ref="I25:I27"/>
    <mergeCell ref="L25:L27"/>
    <mergeCell ref="O25:O27"/>
    <mergeCell ref="R25:R27"/>
    <mergeCell ref="U25:U27"/>
    <mergeCell ref="AJ19:AJ21"/>
    <mergeCell ref="C22:C24"/>
    <mergeCell ref="F22:F24"/>
    <mergeCell ref="I22:I24"/>
    <mergeCell ref="L22:L24"/>
    <mergeCell ref="O22:O24"/>
    <mergeCell ref="R22:R24"/>
    <mergeCell ref="U22:U24"/>
    <mergeCell ref="X22:X24"/>
    <mergeCell ref="AA22:AA24"/>
    <mergeCell ref="R19:R21"/>
    <mergeCell ref="U19:U21"/>
    <mergeCell ref="X19:X21"/>
    <mergeCell ref="AA19:AA21"/>
    <mergeCell ref="AD19:AD21"/>
    <mergeCell ref="AG19:AG21"/>
    <mergeCell ref="X16:X18"/>
    <mergeCell ref="AA16:AA18"/>
    <mergeCell ref="AD16:AD18"/>
    <mergeCell ref="AG16:AG18"/>
    <mergeCell ref="AJ16:AJ18"/>
    <mergeCell ref="C19:C21"/>
    <mergeCell ref="F19:F21"/>
    <mergeCell ref="I19:I21"/>
    <mergeCell ref="L19:L21"/>
    <mergeCell ref="O19:O21"/>
    <mergeCell ref="AD13:AD15"/>
    <mergeCell ref="AG13:AG15"/>
    <mergeCell ref="AJ13:AJ15"/>
    <mergeCell ref="C16:C18"/>
    <mergeCell ref="F16:F18"/>
    <mergeCell ref="I16:I18"/>
    <mergeCell ref="L16:L18"/>
    <mergeCell ref="O16:O18"/>
    <mergeCell ref="R16:R18"/>
    <mergeCell ref="U16:U18"/>
    <mergeCell ref="AJ10:AJ12"/>
    <mergeCell ref="C13:C15"/>
    <mergeCell ref="F13:F15"/>
    <mergeCell ref="I13:I15"/>
    <mergeCell ref="L13:L15"/>
    <mergeCell ref="O13:O15"/>
    <mergeCell ref="R13:R15"/>
    <mergeCell ref="U13:U15"/>
    <mergeCell ref="X13:X15"/>
    <mergeCell ref="AA13:AA15"/>
    <mergeCell ref="R10:R12"/>
    <mergeCell ref="U10:U12"/>
    <mergeCell ref="X10:X12"/>
    <mergeCell ref="AA10:AA12"/>
    <mergeCell ref="AD10:AD12"/>
    <mergeCell ref="AG10:AG12"/>
    <mergeCell ref="X7:X9"/>
    <mergeCell ref="AA7:AA9"/>
    <mergeCell ref="AD7:AD9"/>
    <mergeCell ref="AG7:AG9"/>
    <mergeCell ref="AJ7:AJ9"/>
    <mergeCell ref="C10:C12"/>
    <mergeCell ref="F10:F12"/>
    <mergeCell ref="I10:I12"/>
    <mergeCell ref="L10:L12"/>
    <mergeCell ref="O10:O12"/>
    <mergeCell ref="AD4:AD6"/>
    <mergeCell ref="AG4:AG6"/>
    <mergeCell ref="AJ4:AJ6"/>
    <mergeCell ref="C7:C9"/>
    <mergeCell ref="F7:F9"/>
    <mergeCell ref="I7:I9"/>
    <mergeCell ref="L7:L9"/>
    <mergeCell ref="O7:O9"/>
    <mergeCell ref="R7:R9"/>
    <mergeCell ref="U7:U9"/>
    <mergeCell ref="AJ3:AL3"/>
    <mergeCell ref="C4:C6"/>
    <mergeCell ref="F4:F6"/>
    <mergeCell ref="I4:I6"/>
    <mergeCell ref="L4:L6"/>
    <mergeCell ref="O4:O6"/>
    <mergeCell ref="R4:R6"/>
    <mergeCell ref="U4:U6"/>
    <mergeCell ref="X4:X6"/>
    <mergeCell ref="AA4:AA6"/>
    <mergeCell ref="R3:T3"/>
    <mergeCell ref="U3:W3"/>
    <mergeCell ref="X3:Z3"/>
    <mergeCell ref="AA3:AC3"/>
    <mergeCell ref="AD3:AF3"/>
    <mergeCell ref="AG3:AI3"/>
    <mergeCell ref="C2:H2"/>
    <mergeCell ref="C3:E3"/>
    <mergeCell ref="F3:H3"/>
    <mergeCell ref="I3:K3"/>
    <mergeCell ref="L3:N3"/>
    <mergeCell ref="O3:Q3"/>
  </mergeCells>
  <phoneticPr fontId="2"/>
  <conditionalFormatting sqref="C4 F4 I4 L4 I13 R4 U4 X4 AA4 AD4 AG4 AJ4 C7 C10 C13 C16 C19 C22 C25 C28 C31 C34 C37 C40 C43 C46 C49 C52 C55 C58 C61 C64 C67 C70 C73 C76 C79 C82 C85 C88 C91 C94 F7 F10 F13 F16 F19 F22 F25 F28 F31 F34 F37 F40 F43 F46 F49 F52 F55 F58 F61 F64 F67 F70 F73 F76 F79 F82 F85 F88 F91 F94 I7 I10 AJ94 I16 I19 I22 I25 I28 I31 I34 I37 I40 I43 I46 I49 I52 I55 I58 I61 I64 I67 I70 I73 I76 I79 I82 I85 I88 I91 I94 L7 L10 L13 L16 L19 L22 L25 L28 L31 L34 L37 L40 L43 L46 L49 L52 L55 L58 L61 L64 L67 L70 L73 L76 L79 L82 L85 L88 L91 L94 O7 O10 O13 O16 O19 O22 O25 O28 O31 O34 O37 O40 O43 O46 O49 O52 O55 O58 O61 O64 O67 O70 O73 O76 O79 O82 O85 O88 O91 O94 R7 R10 R13 R16 R19 R22 R25 R28 R31 R34 R37 R40 R43 R46 R49 R52 R55 R58 R61 R64 R67 R70 R73 R76 R79 R82 R85 R88 R91 R94 U7 U10 U13 U16 U19 U22 U25 U28 U31 U34 U37 U40 U43 U46 U49 U52 U55 U58 U61 U64 U67 U70 U73 U76 U79 U82 U85 U88 U91 U94 X7 X10 X13 X16 X19 X22 X25 X28 X31 X34 X37 X40 X43 X46 X49 X52 X55 X58 X61 X64 X67 X70 X73 X76 X79 X82 X85 X88 X91 X94 AA7 AA10 AA13 AA16 AA19 AA22 AA25 AA28 AA31 AA34 AA37 AA40 AA43 AA46 AA49 AA52 AA55 AA58 AA61 AA64 AA67 AA70 AA73 AA76 AA79 AA82 AA85 AA88 AA91 AA94 AD7 AD10 AD13 AD16 AD19 AD22 AD25 AD28 AD31 AD34 AD37 AD40 AD43 AD46 AD49 AD52 AD55 AD58 AD61 AD64 AD67 AD70 AD73 AD76 AD79 AD82 AD85 AD88 AD91 AD94 AG7 AG10 AG13 AG16 AG19 AG22 AG25 AG28 AG31 AG34 AG37 AG40 AG43 AG46 AG49 AG52 AG55 AG58 AG61 AG64 AG67 AG70 AG73 AG76 AG79 AG82 AG85 AG88 AG91 AG94 AJ7 AJ10 AJ13 AJ16 AJ19 AJ22 AJ25 AJ28 AJ31 AJ34 AJ37 AJ40 AJ43 AJ46 AJ49 AJ52 AJ55 AJ58 AJ61 AJ64 AJ67 AJ70 AJ73 AJ76 AJ79 AJ82 AJ85 AJ88 AJ91 O4">
    <cfRule type="expression" dxfId="723" priority="355" stopIfTrue="1">
      <formula>D5&gt;4</formula>
    </cfRule>
    <cfRule type="expression" dxfId="722" priority="356" stopIfTrue="1">
      <formula>D5&gt;1</formula>
    </cfRule>
  </conditionalFormatting>
  <conditionalFormatting sqref="E4 K4 N4 Q4 T4 W4 Z4 AF4 AI4 E7 E13 E16 E19 E22 E25 E28 E37 E40 E46 E55 E58 E61 E64 E67 E70 E76 E79 E82 E85 E88 E91 E94 H7 H10 H13 H16 H19 H22 H28 H31 H34 H37 H40 H43 H46 H49 H52 H61 H67 H76 H82 H85 H91 H94 K7 K10 K13 K22 K25 K31 K34 K49 K52 K55 K67 K70 K73 K76 K79 K82 K85 K88 K91 K94 N7 N10 N13 N16 N19 N25 N28 N31 N34 N40 N46 N49 N52 N55 AL94 N64 N67 N70 N76 N79 N82 N85 N88 N91 Q7 Q10 Q13 Q16 Q19 Q22 Q25 Q28 Q31 Q34 Q37 Q40 Q43 Q46 Q49 Q52 Q55 Q58 Q61 Q64 Q67 Q70 Q73 Q76 Q79 Q82 Q88 Q91 Q94 T7 T22 T28 T31 T40 T49 T52 T55 T58 T64 T70 T73 T76 T79 T82 T85 T91 T94 W22 W25 W28 W34 W37 W40 W43 W46 W52 W64 W67 W70 W73 W76 W82 W85 W88 W91 W94 Z7 Z10 Z13 Z16 Z31 Z34 Z37 Z43 Z49 Z55 Z58 Z70 Z76 Z79 Z82 Z88 Z91 Z94 AC10 AC13 AC16 AC19 AC22 AC25 AC28 AC49 AC52 AC58 AC64 AC67 AC70 AC73 AC79 AC82 AC85 AC88 AC91 AC94 AF7 AF10 AF13 AF16 AF19 AF22 AF25 AF31 AF34 AF40 AF43 AF49 AF55 AF61 AF64 AF70 AF76 AF82 AF85 AF91 AF94 AI10 AI13 AI31 AI34 AI37 AI40 AI49 AI52 AI61 AI73 AI76 AI88 AI91 AI94 AL10 AL13 AL31 AL34 AL40 AL46 AL52 AL55 AL58 AL64 AL73 AL76 AL88 AL91 N61 E49 H88 K58 K61 K64 N37 N58 T10 T13 T16 T34 T37 T43 T61 W7 W10 W13 W16 W31 W55 W58 W61 Z19 Z28 Z46 Z61 Z64 AC7 AC31 AC37 AC40 AC43 AC46 AC61 AF52 AF88 AI16 AI19 AI22 AI25 AI28 AI64 AI67 AI70 AI79 AI82 AL4 AL7 AL16 AL19 AL22 AL25 AL28 AL43 AL79 AL82 AL85 T19 H55">
    <cfRule type="expression" dxfId="719" priority="357" stopIfTrue="1">
      <formula>D5&gt;4</formula>
    </cfRule>
    <cfRule type="expression" dxfId="718" priority="358" stopIfTrue="1">
      <formula>D5&gt;1</formula>
    </cfRule>
  </conditionalFormatting>
  <conditionalFormatting sqref="E5 K5 N5 Q5 T5 W5 Z5 AF5 AI5 E8 E14 E17 E20 E23 E26 E29 E38 E47 E50 E56 E59 E62 E65 E68 E71 E77 E80 E83 E86 E89 E92 E95 H8 H11 H14 H17 H20 H23 H29 H32 H35 H38 H41 H44 H47 H53 H56 H62 H68 H77 H83 H86 H89 H95 K8 K11 K14 K23 K26 K32 K35 K50 K53 K56 K71 K74 K77 K80 K83 K89 K92 K95 N8 N11 N14 N17 N20 N26 N29 N32 N35 N38 N41 N47 N50 N53 N56 N59 N62 N65 N68 N71 N77 N80 N83 N86 N89 N92 Q8 Q11 Q14 Q17 Q20 Q23 Q26 Q29 Q32 Q35 Q38 Q41 Q44 Q47 Q50 Q53 Q56 Q59 Q62 Q65 Q68 Q71 Q74 Q77 Q80 Q83 Q89 Q92 Q95 T8 T11 T17 T20 T29 T41 T44 T53 T56 T59 T62 T65 T71 T74 T77 T80 T86 T92 T95 W23 W26 W29 W32 W35 W38 W41 W44 W47 W53 W56 W65 W68 W71 W74 W83 W86 W89 W92 W95 Z8 Z11 Z14 Z20 Z29 Z32 Z35 Z38 Z44 Z50 Z56 Z59 Z71 Z77 Z80 Z83 Z89 Z95 AC8 AC11 AC14 AC17 AC20 AC23 AC26 AC29 AC32 AC50 AC53 AC59 AC62 AC65 AC68 AC71 AC74 AC80 AC83 AC86 AC89 AC92 AC95 AF8 AF11 AF14 AF17 AF20 AF23 AF26 AF35 AF41 AF44 AF53 AF62 AF65 AF71 AF77 AF83 AF86 AF89 AF95 AI11 AI14 AI32 AI35 AI38 AI53 AI74 AI77 AI89 AI92 AI95 AL11 AL14 AL32 AL35 AL44 AL47 AL53 AL56 AL65 AL74 AL77 AL89 AL92 AL95 E41 H50 H92 K59 K62 K65 K68 T32 T35 T38 T50 T83 W8 W11 W14 W17 W59 W62 W77 Z17 Z62 Z65 AC5 AC38 AC41 AC44 AC47 AF50 AF56 AI17 AI20 AI23 AI26 AI29 AI41 AI62 AI65 AI68 AI71 AI80 AI83 AL5 AL8 AL17 AL20 AL23 AL26 AL29 AL80 AL83 AL86">
    <cfRule type="expression" dxfId="715" priority="359" stopIfTrue="1">
      <formula>D5&gt;4</formula>
    </cfRule>
    <cfRule type="expression" dxfId="714" priority="360" stopIfTrue="1">
      <formula>D5&gt;1</formula>
    </cfRule>
  </conditionalFormatting>
  <conditionalFormatting sqref="E6 K6 N6 Q6 T6 W6 Z6 AF6 AI6 E9 E15 E18 E21 E24 E27 E30 E36 E39 E42 E45 E48 E51 E57 E60 E63 E66 E69 E72 E78 E81 E84 E87 E90 E93 E96 H9 H12 H15 H18 H21 H24 H27 H30 H33 H36 H39 H42 H45 H51 H54 H57 H63 H69 H75 H78 H84 H87 H90 H93 H96 K9 K12 K15 K18 K21 K24 K27 K33 K36 K39 K42 K45 K48 K51 K54 K57 K69 K72 K75 K78 K81 K84 K90 K93 K96 N9 N12 N15 N18 N21 N27 N30 N33 N36 N39 N42 N48 N51 N54 N57 N60 N63 N66 N69 N72 N78 N81 N84 N87 N90 N93 N96 Q9 Q12 Q15 Q18 Q21 Q24 Q27 Q30 Q33 Q36 Q39 Q42 Q45 Q48 Q51 Q54 Q57 Q60 Q63 Q66 Q69 Q72 Q75 Q78 Q81 Q84 Q90 Q93 Q96 T9 T12 T18 T21 T24 T30 T33 T39 T45 T51 T54 T57 T60 T63 T66 T72 T75 T78 T81 T84 T87 T93 T96 W21 W24 W27 W30 W33 W36 W39 W42 W45 W48 W54 W57 W66 W69 W72 W75 W81 W84 W87 W90 W93 W96 Z9 Z12 Z15 Z18 Z21 Z30 Z33 Z36 Z39 Z45 Z51 Z57 Z60 Z66 Z72 Z78 Z81 Z84 Z87 Z90 Z93 Z96 AC9 AC12 AC15 AC18 AC21 AC24 AC27 AC30 AC33 AC36 AC51 AC54 AC60 AC63 AC66 AC69 AC72 AC75 AC81 AC84 AC87 AC90 AC93 AC96 AF9 AF12 AF15 AF18 AF21 AF24 AF27 AF30 AF36 AF42 AF45 AF48 AF51 AF54 AF57 AF63 AF66 AF72 AF78 AF81 AF84 AF87 AF90 AF96 AI12 AI15 AI33 AI36 AI39 AI42 AI45 AI54 AI57 AI75 AI78 AI90 AI93 AI96 AL12 AL15 AL33 AL36 AL39 AL45 AL48 AL54 AL57 AL66 AL69 AL75 AL78 AL87 AL90 AL93 AL96 H48 K60 K63 K66 T36 T42 W9 W12 W15 W18 W60 W63 W78 Z63 AC39 AC42 AC45 AC48 AI18 AI21 AI24 AI27 AI30 AI51 AI63 AI66 AI69 AI72 AI81 AI84 AL9 AL6 AL18 AL21 AL24 AL27 AL30 AL81 AL84">
    <cfRule type="expression" dxfId="711" priority="361" stopIfTrue="1">
      <formula>D5&gt;4</formula>
    </cfRule>
    <cfRule type="expression" dxfId="710" priority="362" stopIfTrue="1">
      <formula>D5&gt;1</formula>
    </cfRule>
  </conditionalFormatting>
  <conditionalFormatting sqref="E10">
    <cfRule type="expression" dxfId="707" priority="349" stopIfTrue="1">
      <formula>D11&gt;4</formula>
    </cfRule>
    <cfRule type="expression" dxfId="706" priority="350" stopIfTrue="1">
      <formula>D11&gt;1</formula>
    </cfRule>
  </conditionalFormatting>
  <conditionalFormatting sqref="E11">
    <cfRule type="expression" dxfId="703" priority="351" stopIfTrue="1">
      <formula>D11&gt;4</formula>
    </cfRule>
    <cfRule type="expression" dxfId="702" priority="352" stopIfTrue="1">
      <formula>D11&gt;1</formula>
    </cfRule>
  </conditionalFormatting>
  <conditionalFormatting sqref="E12">
    <cfRule type="expression" dxfId="699" priority="353" stopIfTrue="1">
      <formula>D11&gt;4</formula>
    </cfRule>
    <cfRule type="expression" dxfId="698" priority="354" stopIfTrue="1">
      <formula>D11&gt;1</formula>
    </cfRule>
  </conditionalFormatting>
  <conditionalFormatting sqref="E31">
    <cfRule type="expression" dxfId="695" priority="343" stopIfTrue="1">
      <formula>D32&gt;4</formula>
    </cfRule>
    <cfRule type="expression" dxfId="694" priority="344" stopIfTrue="1">
      <formula>D32&gt;1</formula>
    </cfRule>
  </conditionalFormatting>
  <conditionalFormatting sqref="E32">
    <cfRule type="expression" dxfId="691" priority="345" stopIfTrue="1">
      <formula>D32&gt;4</formula>
    </cfRule>
    <cfRule type="expression" dxfId="690" priority="346" stopIfTrue="1">
      <formula>D32&gt;1</formula>
    </cfRule>
  </conditionalFormatting>
  <conditionalFormatting sqref="E33">
    <cfRule type="expression" dxfId="687" priority="347" stopIfTrue="1">
      <formula>D32&gt;4</formula>
    </cfRule>
    <cfRule type="expression" dxfId="686" priority="348" stopIfTrue="1">
      <formula>D32&gt;1</formula>
    </cfRule>
  </conditionalFormatting>
  <conditionalFormatting sqref="E52">
    <cfRule type="expression" dxfId="683" priority="337" stopIfTrue="1">
      <formula>D53&gt;4</formula>
    </cfRule>
    <cfRule type="expression" dxfId="682" priority="338" stopIfTrue="1">
      <formula>D53&gt;1</formula>
    </cfRule>
  </conditionalFormatting>
  <conditionalFormatting sqref="E53">
    <cfRule type="expression" dxfId="679" priority="339" stopIfTrue="1">
      <formula>D53&gt;4</formula>
    </cfRule>
    <cfRule type="expression" dxfId="678" priority="340" stopIfTrue="1">
      <formula>D53&gt;1</formula>
    </cfRule>
  </conditionalFormatting>
  <conditionalFormatting sqref="E54">
    <cfRule type="expression" dxfId="675" priority="341" stopIfTrue="1">
      <formula>D53&gt;4</formula>
    </cfRule>
    <cfRule type="expression" dxfId="674" priority="342" stopIfTrue="1">
      <formula>D53&gt;1</formula>
    </cfRule>
  </conditionalFormatting>
  <conditionalFormatting sqref="E43">
    <cfRule type="expression" dxfId="671" priority="333" stopIfTrue="1">
      <formula>D44&gt;4</formula>
    </cfRule>
    <cfRule type="expression" dxfId="670" priority="334" stopIfTrue="1">
      <formula>D44&gt;1</formula>
    </cfRule>
  </conditionalFormatting>
  <conditionalFormatting sqref="E44">
    <cfRule type="expression" dxfId="667" priority="335" stopIfTrue="1">
      <formula>D44&gt;4</formula>
    </cfRule>
    <cfRule type="expression" dxfId="666" priority="336" stopIfTrue="1">
      <formula>D44&gt;1</formula>
    </cfRule>
  </conditionalFormatting>
  <conditionalFormatting sqref="E73">
    <cfRule type="expression" dxfId="663" priority="327" stopIfTrue="1">
      <formula>D74&gt;4</formula>
    </cfRule>
    <cfRule type="expression" dxfId="662" priority="328" stopIfTrue="1">
      <formula>D74&gt;1</formula>
    </cfRule>
  </conditionalFormatting>
  <conditionalFormatting sqref="E74">
    <cfRule type="expression" dxfId="659" priority="329" stopIfTrue="1">
      <formula>D74&gt;4</formula>
    </cfRule>
    <cfRule type="expression" dxfId="658" priority="330" stopIfTrue="1">
      <formula>D74&gt;1</formula>
    </cfRule>
  </conditionalFormatting>
  <conditionalFormatting sqref="E75">
    <cfRule type="expression" dxfId="655" priority="331" stopIfTrue="1">
      <formula>D74&gt;4</formula>
    </cfRule>
    <cfRule type="expression" dxfId="654" priority="332" stopIfTrue="1">
      <formula>D74&gt;1</formula>
    </cfRule>
  </conditionalFormatting>
  <conditionalFormatting sqref="E35">
    <cfRule type="expression" dxfId="651" priority="325" stopIfTrue="1">
      <formula>D36&gt;4</formula>
    </cfRule>
    <cfRule type="expression" dxfId="650" priority="326" stopIfTrue="1">
      <formula>D36&gt;1</formula>
    </cfRule>
  </conditionalFormatting>
  <conditionalFormatting sqref="E34">
    <cfRule type="expression" dxfId="647" priority="323" stopIfTrue="1">
      <formula>D34&gt;4</formula>
    </cfRule>
    <cfRule type="expression" dxfId="646" priority="324" stopIfTrue="1">
      <formula>D34&gt;1</formula>
    </cfRule>
  </conditionalFormatting>
  <conditionalFormatting sqref="H4">
    <cfRule type="expression" dxfId="643" priority="317" stopIfTrue="1">
      <formula>G5&gt;4</formula>
    </cfRule>
    <cfRule type="expression" dxfId="642" priority="318" stopIfTrue="1">
      <formula>G5&gt;1</formula>
    </cfRule>
  </conditionalFormatting>
  <conditionalFormatting sqref="H5">
    <cfRule type="expression" dxfId="639" priority="319" stopIfTrue="1">
      <formula>G5&gt;4</formula>
    </cfRule>
    <cfRule type="expression" dxfId="638" priority="320" stopIfTrue="1">
      <formula>G5&gt;1</formula>
    </cfRule>
  </conditionalFormatting>
  <conditionalFormatting sqref="H6">
    <cfRule type="expression" dxfId="635" priority="321" stopIfTrue="1">
      <formula>G5&gt;4</formula>
    </cfRule>
    <cfRule type="expression" dxfId="634" priority="322" stopIfTrue="1">
      <formula>G5&gt;1</formula>
    </cfRule>
  </conditionalFormatting>
  <conditionalFormatting sqref="H25">
    <cfRule type="expression" dxfId="631" priority="313" stopIfTrue="1">
      <formula>G25&gt;4</formula>
    </cfRule>
    <cfRule type="expression" dxfId="630" priority="314" stopIfTrue="1">
      <formula>G25&gt;1</formula>
    </cfRule>
  </conditionalFormatting>
  <conditionalFormatting sqref="H26">
    <cfRule type="expression" dxfId="627" priority="315" stopIfTrue="1">
      <formula>G25&gt;4</formula>
    </cfRule>
    <cfRule type="expression" dxfId="626" priority="316" stopIfTrue="1">
      <formula>G25&gt;1</formula>
    </cfRule>
  </conditionalFormatting>
  <conditionalFormatting sqref="H58">
    <cfRule type="expression" dxfId="623" priority="307" stopIfTrue="1">
      <formula>G59&gt;4</formula>
    </cfRule>
    <cfRule type="expression" dxfId="622" priority="308" stopIfTrue="1">
      <formula>G59&gt;1</formula>
    </cfRule>
  </conditionalFormatting>
  <conditionalFormatting sqref="H59">
    <cfRule type="expression" dxfId="619" priority="309" stopIfTrue="1">
      <formula>G59&gt;4</formula>
    </cfRule>
    <cfRule type="expression" dxfId="618" priority="310" stopIfTrue="1">
      <formula>G59&gt;1</formula>
    </cfRule>
  </conditionalFormatting>
  <conditionalFormatting sqref="H60">
    <cfRule type="expression" dxfId="615" priority="311" stopIfTrue="1">
      <formula>G59&gt;4</formula>
    </cfRule>
    <cfRule type="expression" dxfId="614" priority="312" stopIfTrue="1">
      <formula>G59&gt;1</formula>
    </cfRule>
  </conditionalFormatting>
  <conditionalFormatting sqref="H64">
    <cfRule type="expression" dxfId="611" priority="301" stopIfTrue="1">
      <formula>G65&gt;4</formula>
    </cfRule>
    <cfRule type="expression" dxfId="610" priority="302" stopIfTrue="1">
      <formula>G65&gt;1</formula>
    </cfRule>
  </conditionalFormatting>
  <conditionalFormatting sqref="H65">
    <cfRule type="expression" dxfId="607" priority="303" stopIfTrue="1">
      <formula>G65&gt;4</formula>
    </cfRule>
    <cfRule type="expression" dxfId="606" priority="304" stopIfTrue="1">
      <formula>G65&gt;1</formula>
    </cfRule>
  </conditionalFormatting>
  <conditionalFormatting sqref="H66">
    <cfRule type="expression" dxfId="603" priority="305" stopIfTrue="1">
      <formula>G65&gt;4</formula>
    </cfRule>
    <cfRule type="expression" dxfId="602" priority="306" stopIfTrue="1">
      <formula>G65&gt;1</formula>
    </cfRule>
  </conditionalFormatting>
  <conditionalFormatting sqref="H70">
    <cfRule type="expression" dxfId="599" priority="295" stopIfTrue="1">
      <formula>G71&gt;4</formula>
    </cfRule>
    <cfRule type="expression" dxfId="598" priority="296" stopIfTrue="1">
      <formula>G71&gt;1</formula>
    </cfRule>
  </conditionalFormatting>
  <conditionalFormatting sqref="H71">
    <cfRule type="expression" dxfId="595" priority="297" stopIfTrue="1">
      <formula>G71&gt;4</formula>
    </cfRule>
    <cfRule type="expression" dxfId="594" priority="298" stopIfTrue="1">
      <formula>G71&gt;1</formula>
    </cfRule>
  </conditionalFormatting>
  <conditionalFormatting sqref="H72">
    <cfRule type="expression" dxfId="591" priority="299" stopIfTrue="1">
      <formula>G71&gt;4</formula>
    </cfRule>
    <cfRule type="expression" dxfId="590" priority="300" stopIfTrue="1">
      <formula>G71&gt;1</formula>
    </cfRule>
  </conditionalFormatting>
  <conditionalFormatting sqref="H73">
    <cfRule type="expression" dxfId="587" priority="291" stopIfTrue="1">
      <formula>G74&gt;4</formula>
    </cfRule>
    <cfRule type="expression" dxfId="586" priority="292" stopIfTrue="1">
      <formula>G74&gt;1</formula>
    </cfRule>
  </conditionalFormatting>
  <conditionalFormatting sqref="H74">
    <cfRule type="expression" dxfId="583" priority="293" stopIfTrue="1">
      <formula>G74&gt;4</formula>
    </cfRule>
    <cfRule type="expression" dxfId="582" priority="294" stopIfTrue="1">
      <formula>G74&gt;1</formula>
    </cfRule>
  </conditionalFormatting>
  <conditionalFormatting sqref="H79">
    <cfRule type="expression" dxfId="579" priority="285" stopIfTrue="1">
      <formula>G80&gt;4</formula>
    </cfRule>
    <cfRule type="expression" dxfId="578" priority="286" stopIfTrue="1">
      <formula>G80&gt;1</formula>
    </cfRule>
  </conditionalFormatting>
  <conditionalFormatting sqref="H80">
    <cfRule type="expression" dxfId="575" priority="287" stopIfTrue="1">
      <formula>G80&gt;4</formula>
    </cfRule>
    <cfRule type="expression" dxfId="574" priority="288" stopIfTrue="1">
      <formula>G80&gt;1</formula>
    </cfRule>
  </conditionalFormatting>
  <conditionalFormatting sqref="H81">
    <cfRule type="expression" dxfId="571" priority="289" stopIfTrue="1">
      <formula>G80&gt;4</formula>
    </cfRule>
    <cfRule type="expression" dxfId="570" priority="290" stopIfTrue="1">
      <formula>G80&gt;1</formula>
    </cfRule>
  </conditionalFormatting>
  <conditionalFormatting sqref="K16">
    <cfRule type="expression" dxfId="567" priority="281" stopIfTrue="1">
      <formula>J17&gt;4</formula>
    </cfRule>
    <cfRule type="expression" dxfId="566" priority="282" stopIfTrue="1">
      <formula>J17&gt;1</formula>
    </cfRule>
  </conditionalFormatting>
  <conditionalFormatting sqref="K17">
    <cfRule type="expression" dxfId="563" priority="283" stopIfTrue="1">
      <formula>J17&gt;4</formula>
    </cfRule>
    <cfRule type="expression" dxfId="562" priority="284" stopIfTrue="1">
      <formula>J17&gt;1</formula>
    </cfRule>
  </conditionalFormatting>
  <conditionalFormatting sqref="K19">
    <cfRule type="expression" dxfId="559" priority="279" stopIfTrue="1">
      <formula>J20&gt;4</formula>
    </cfRule>
    <cfRule type="expression" dxfId="558" priority="280" stopIfTrue="1">
      <formula>J20&gt;1</formula>
    </cfRule>
  </conditionalFormatting>
  <conditionalFormatting sqref="K28">
    <cfRule type="expression" dxfId="555" priority="273" stopIfTrue="1">
      <formula>J29&gt;4</formula>
    </cfRule>
    <cfRule type="expression" dxfId="554" priority="274" stopIfTrue="1">
      <formula>J29&gt;1</formula>
    </cfRule>
  </conditionalFormatting>
  <conditionalFormatting sqref="K29">
    <cfRule type="expression" dxfId="551" priority="275" stopIfTrue="1">
      <formula>J29&gt;4</formula>
    </cfRule>
    <cfRule type="expression" dxfId="550" priority="276" stopIfTrue="1">
      <formula>J29&gt;1</formula>
    </cfRule>
  </conditionalFormatting>
  <conditionalFormatting sqref="K30">
    <cfRule type="expression" dxfId="547" priority="277" stopIfTrue="1">
      <formula>J29&gt;4</formula>
    </cfRule>
    <cfRule type="expression" dxfId="546" priority="278" stopIfTrue="1">
      <formula>J29&gt;1</formula>
    </cfRule>
  </conditionalFormatting>
  <conditionalFormatting sqref="K37">
    <cfRule type="expression" dxfId="543" priority="269" stopIfTrue="1">
      <formula>J38&gt;4</formula>
    </cfRule>
    <cfRule type="expression" dxfId="542" priority="270" stopIfTrue="1">
      <formula>J38&gt;1</formula>
    </cfRule>
  </conditionalFormatting>
  <conditionalFormatting sqref="K38">
    <cfRule type="expression" dxfId="539" priority="271" stopIfTrue="1">
      <formula>J38&gt;4</formula>
    </cfRule>
    <cfRule type="expression" dxfId="538" priority="272" stopIfTrue="1">
      <formula>J38&gt;1</formula>
    </cfRule>
  </conditionalFormatting>
  <conditionalFormatting sqref="K40">
    <cfRule type="expression" dxfId="535" priority="265" stopIfTrue="1">
      <formula>J41&gt;4</formula>
    </cfRule>
    <cfRule type="expression" dxfId="534" priority="266" stopIfTrue="1">
      <formula>J41&gt;1</formula>
    </cfRule>
  </conditionalFormatting>
  <conditionalFormatting sqref="K41">
    <cfRule type="expression" dxfId="531" priority="267" stopIfTrue="1">
      <formula>J41&gt;4</formula>
    </cfRule>
    <cfRule type="expression" dxfId="530" priority="268" stopIfTrue="1">
      <formula>J41&gt;1</formula>
    </cfRule>
  </conditionalFormatting>
  <conditionalFormatting sqref="K43">
    <cfRule type="expression" dxfId="527" priority="261" stopIfTrue="1">
      <formula>J44&gt;4</formula>
    </cfRule>
    <cfRule type="expression" dxfId="526" priority="262" stopIfTrue="1">
      <formula>J44&gt;1</formula>
    </cfRule>
  </conditionalFormatting>
  <conditionalFormatting sqref="K44">
    <cfRule type="expression" dxfId="523" priority="263" stopIfTrue="1">
      <formula>J44&gt;4</formula>
    </cfRule>
    <cfRule type="expression" dxfId="522" priority="264" stopIfTrue="1">
      <formula>J44&gt;1</formula>
    </cfRule>
  </conditionalFormatting>
  <conditionalFormatting sqref="K46">
    <cfRule type="expression" dxfId="519" priority="257" stopIfTrue="1">
      <formula>J47&gt;4</formula>
    </cfRule>
    <cfRule type="expression" dxfId="518" priority="258" stopIfTrue="1">
      <formula>J47&gt;1</formula>
    </cfRule>
  </conditionalFormatting>
  <conditionalFormatting sqref="K47">
    <cfRule type="expression" dxfId="515" priority="259" stopIfTrue="1">
      <formula>J47&gt;4</formula>
    </cfRule>
    <cfRule type="expression" dxfId="514" priority="260" stopIfTrue="1">
      <formula>J47&gt;1</formula>
    </cfRule>
  </conditionalFormatting>
  <conditionalFormatting sqref="K86">
    <cfRule type="expression" dxfId="511" priority="253" stopIfTrue="1">
      <formula>J86&gt;4</formula>
    </cfRule>
    <cfRule type="expression" dxfId="510" priority="254" stopIfTrue="1">
      <formula>J86&gt;1</formula>
    </cfRule>
  </conditionalFormatting>
  <conditionalFormatting sqref="K87">
    <cfRule type="expression" dxfId="507" priority="255" stopIfTrue="1">
      <formula>J86&gt;4</formula>
    </cfRule>
    <cfRule type="expression" dxfId="506" priority="256" stopIfTrue="1">
      <formula>J86&gt;1</formula>
    </cfRule>
  </conditionalFormatting>
  <conditionalFormatting sqref="N22">
    <cfRule type="expression" dxfId="503" priority="247" stopIfTrue="1">
      <formula>M23&gt;4</formula>
    </cfRule>
    <cfRule type="expression" dxfId="502" priority="248" stopIfTrue="1">
      <formula>M23&gt;1</formula>
    </cfRule>
  </conditionalFormatting>
  <conditionalFormatting sqref="N23">
    <cfRule type="expression" dxfId="499" priority="249" stopIfTrue="1">
      <formula>M23&gt;4</formula>
    </cfRule>
    <cfRule type="expression" dxfId="498" priority="250" stopIfTrue="1">
      <formula>M23&gt;1</formula>
    </cfRule>
  </conditionalFormatting>
  <conditionalFormatting sqref="N24">
    <cfRule type="expression" dxfId="495" priority="251" stopIfTrue="1">
      <formula>M23&gt;4</formula>
    </cfRule>
    <cfRule type="expression" dxfId="494" priority="252" stopIfTrue="1">
      <formula>M23&gt;1</formula>
    </cfRule>
  </conditionalFormatting>
  <conditionalFormatting sqref="N43">
    <cfRule type="expression" dxfId="491" priority="241" stopIfTrue="1">
      <formula>M44&gt;4</formula>
    </cfRule>
    <cfRule type="expression" dxfId="490" priority="242" stopIfTrue="1">
      <formula>M44&gt;1</formula>
    </cfRule>
  </conditionalFormatting>
  <conditionalFormatting sqref="N44">
    <cfRule type="expression" dxfId="487" priority="243" stopIfTrue="1">
      <formula>M44&gt;4</formula>
    </cfRule>
    <cfRule type="expression" dxfId="486" priority="244" stopIfTrue="1">
      <formula>M44&gt;1</formula>
    </cfRule>
  </conditionalFormatting>
  <conditionalFormatting sqref="N45">
    <cfRule type="expression" dxfId="483" priority="245" stopIfTrue="1">
      <formula>M44&gt;4</formula>
    </cfRule>
    <cfRule type="expression" dxfId="482" priority="246" stopIfTrue="1">
      <formula>M44&gt;1</formula>
    </cfRule>
  </conditionalFormatting>
  <conditionalFormatting sqref="N73">
    <cfRule type="expression" dxfId="479" priority="235" stopIfTrue="1">
      <formula>M74&gt;4</formula>
    </cfRule>
    <cfRule type="expression" dxfId="478" priority="236" stopIfTrue="1">
      <formula>M74&gt;1</formula>
    </cfRule>
  </conditionalFormatting>
  <conditionalFormatting sqref="N74">
    <cfRule type="expression" dxfId="475" priority="237" stopIfTrue="1">
      <formula>M74&gt;4</formula>
    </cfRule>
    <cfRule type="expression" dxfId="474" priority="238" stopIfTrue="1">
      <formula>M74&gt;1</formula>
    </cfRule>
  </conditionalFormatting>
  <conditionalFormatting sqref="N75">
    <cfRule type="expression" dxfId="471" priority="239" stopIfTrue="1">
      <formula>M74&gt;4</formula>
    </cfRule>
    <cfRule type="expression" dxfId="470" priority="240" stopIfTrue="1">
      <formula>M74&gt;1</formula>
    </cfRule>
  </conditionalFormatting>
  <conditionalFormatting sqref="N94">
    <cfRule type="expression" dxfId="467" priority="231" stopIfTrue="1">
      <formula>M95&gt;4</formula>
    </cfRule>
    <cfRule type="expression" dxfId="466" priority="232" stopIfTrue="1">
      <formula>M95&gt;1</formula>
    </cfRule>
  </conditionalFormatting>
  <conditionalFormatting sqref="N95">
    <cfRule type="expression" dxfId="463" priority="233" stopIfTrue="1">
      <formula>M95&gt;4</formula>
    </cfRule>
    <cfRule type="expression" dxfId="462" priority="234" stopIfTrue="1">
      <formula>M95&gt;1</formula>
    </cfRule>
  </conditionalFormatting>
  <conditionalFormatting sqref="Q85">
    <cfRule type="expression" dxfId="459" priority="225" stopIfTrue="1">
      <formula>P86&gt;4</formula>
    </cfRule>
    <cfRule type="expression" dxfId="458" priority="226" stopIfTrue="1">
      <formula>P86&gt;1</formula>
    </cfRule>
  </conditionalFormatting>
  <conditionalFormatting sqref="Q86">
    <cfRule type="expression" dxfId="455" priority="227" stopIfTrue="1">
      <formula>P86&gt;4</formula>
    </cfRule>
    <cfRule type="expression" dxfId="454" priority="228" stopIfTrue="1">
      <formula>P86&gt;1</formula>
    </cfRule>
  </conditionalFormatting>
  <conditionalFormatting sqref="Q87">
    <cfRule type="expression" dxfId="451" priority="229" stopIfTrue="1">
      <formula>P86&gt;4</formula>
    </cfRule>
    <cfRule type="expression" dxfId="450" priority="230" stopIfTrue="1">
      <formula>P86&gt;1</formula>
    </cfRule>
  </conditionalFormatting>
  <conditionalFormatting sqref="T14">
    <cfRule type="expression" dxfId="447" priority="221" stopIfTrue="1">
      <formula>S14&gt;4</formula>
    </cfRule>
    <cfRule type="expression" dxfId="446" priority="222" stopIfTrue="1">
      <formula>S14&gt;1</formula>
    </cfRule>
  </conditionalFormatting>
  <conditionalFormatting sqref="T15">
    <cfRule type="expression" dxfId="443" priority="223" stopIfTrue="1">
      <formula>S14&gt;4</formula>
    </cfRule>
    <cfRule type="expression" dxfId="442" priority="224" stopIfTrue="1">
      <formula>S14&gt;1</formula>
    </cfRule>
  </conditionalFormatting>
  <conditionalFormatting sqref="T25">
    <cfRule type="expression" dxfId="439" priority="215" stopIfTrue="1">
      <formula>S26&gt;4</formula>
    </cfRule>
    <cfRule type="expression" dxfId="438" priority="216" stopIfTrue="1">
      <formula>S26&gt;1</formula>
    </cfRule>
  </conditionalFormatting>
  <conditionalFormatting sqref="T26">
    <cfRule type="expression" dxfId="435" priority="217" stopIfTrue="1">
      <formula>S26&gt;4</formula>
    </cfRule>
    <cfRule type="expression" dxfId="434" priority="218" stopIfTrue="1">
      <formula>S26&gt;1</formula>
    </cfRule>
  </conditionalFormatting>
  <conditionalFormatting sqref="T27">
    <cfRule type="expression" dxfId="431" priority="219" stopIfTrue="1">
      <formula>S26&gt;4</formula>
    </cfRule>
    <cfRule type="expression" dxfId="430" priority="220" stopIfTrue="1">
      <formula>S26&gt;1</formula>
    </cfRule>
  </conditionalFormatting>
  <conditionalFormatting sqref="T46">
    <cfRule type="expression" dxfId="427" priority="209" stopIfTrue="1">
      <formula>S47&gt;4</formula>
    </cfRule>
    <cfRule type="expression" dxfId="426" priority="210" stopIfTrue="1">
      <formula>S47&gt;1</formula>
    </cfRule>
  </conditionalFormatting>
  <conditionalFormatting sqref="T47">
    <cfRule type="expression" dxfId="423" priority="211" stopIfTrue="1">
      <formula>S47&gt;4</formula>
    </cfRule>
    <cfRule type="expression" dxfId="422" priority="212" stopIfTrue="1">
      <formula>S47&gt;1</formula>
    </cfRule>
  </conditionalFormatting>
  <conditionalFormatting sqref="T48">
    <cfRule type="expression" dxfId="419" priority="213" stopIfTrue="1">
      <formula>S47&gt;4</formula>
    </cfRule>
    <cfRule type="expression" dxfId="418" priority="214" stopIfTrue="1">
      <formula>S47&gt;1</formula>
    </cfRule>
  </conditionalFormatting>
  <conditionalFormatting sqref="T68">
    <cfRule type="expression" dxfId="415" priority="205" stopIfTrue="1">
      <formula>S68&gt;4</formula>
    </cfRule>
    <cfRule type="expression" dxfId="414" priority="206" stopIfTrue="1">
      <formula>S68&gt;1</formula>
    </cfRule>
  </conditionalFormatting>
  <conditionalFormatting sqref="T69">
    <cfRule type="expression" dxfId="411" priority="207" stopIfTrue="1">
      <formula>S68&gt;4</formula>
    </cfRule>
    <cfRule type="expression" dxfId="410" priority="208" stopIfTrue="1">
      <formula>S68&gt;1</formula>
    </cfRule>
  </conditionalFormatting>
  <conditionalFormatting sqref="T88">
    <cfRule type="expression" dxfId="407" priority="199" stopIfTrue="1">
      <formula>S89&gt;4</formula>
    </cfRule>
    <cfRule type="expression" dxfId="406" priority="200" stopIfTrue="1">
      <formula>S89&gt;1</formula>
    </cfRule>
  </conditionalFormatting>
  <conditionalFormatting sqref="T89">
    <cfRule type="expression" dxfId="403" priority="201" stopIfTrue="1">
      <formula>S89&gt;4</formula>
    </cfRule>
    <cfRule type="expression" dxfId="402" priority="202" stopIfTrue="1">
      <formula>S89&gt;1</formula>
    </cfRule>
  </conditionalFormatting>
  <conditionalFormatting sqref="T90">
    <cfRule type="expression" dxfId="399" priority="203" stopIfTrue="1">
      <formula>S89&gt;4</formula>
    </cfRule>
    <cfRule type="expression" dxfId="398" priority="204" stopIfTrue="1">
      <formula>S89&gt;1</formula>
    </cfRule>
  </conditionalFormatting>
  <conditionalFormatting sqref="W19">
    <cfRule type="expression" dxfId="395" priority="195" stopIfTrue="1">
      <formula>V20&gt;4</formula>
    </cfRule>
    <cfRule type="expression" dxfId="394" priority="196" stopIfTrue="1">
      <formula>V20&gt;1</formula>
    </cfRule>
  </conditionalFormatting>
  <conditionalFormatting sqref="W20">
    <cfRule type="expression" dxfId="391" priority="197" stopIfTrue="1">
      <formula>V20&gt;4</formula>
    </cfRule>
    <cfRule type="expression" dxfId="390" priority="198" stopIfTrue="1">
      <formula>V20&gt;1</formula>
    </cfRule>
  </conditionalFormatting>
  <conditionalFormatting sqref="W49">
    <cfRule type="expression" dxfId="387" priority="189" stopIfTrue="1">
      <formula>V50&gt;4</formula>
    </cfRule>
    <cfRule type="expression" dxfId="386" priority="190" stopIfTrue="1">
      <formula>V50&gt;1</formula>
    </cfRule>
  </conditionalFormatting>
  <conditionalFormatting sqref="W50">
    <cfRule type="expression" dxfId="383" priority="191" stopIfTrue="1">
      <formula>V50&gt;4</formula>
    </cfRule>
    <cfRule type="expression" dxfId="382" priority="192" stopIfTrue="1">
      <formula>V50&gt;1</formula>
    </cfRule>
  </conditionalFormatting>
  <conditionalFormatting sqref="W51">
    <cfRule type="expression" dxfId="379" priority="193" stopIfTrue="1">
      <formula>V50&gt;4</formula>
    </cfRule>
    <cfRule type="expression" dxfId="378" priority="194" stopIfTrue="1">
      <formula>V50&gt;1</formula>
    </cfRule>
  </conditionalFormatting>
  <conditionalFormatting sqref="W79">
    <cfRule type="expression" dxfId="375" priority="185" stopIfTrue="1">
      <formula>V80&gt;4</formula>
    </cfRule>
    <cfRule type="expression" dxfId="374" priority="186" stopIfTrue="1">
      <formula>V80&gt;1</formula>
    </cfRule>
  </conditionalFormatting>
  <conditionalFormatting sqref="W80">
    <cfRule type="expression" dxfId="371" priority="187" stopIfTrue="1">
      <formula>V80&gt;4</formula>
    </cfRule>
    <cfRule type="expression" dxfId="370" priority="188" stopIfTrue="1">
      <formula>V80&gt;1</formula>
    </cfRule>
  </conditionalFormatting>
  <conditionalFormatting sqref="Z22">
    <cfRule type="expression" dxfId="367" priority="179" stopIfTrue="1">
      <formula>Y23&gt;4</formula>
    </cfRule>
    <cfRule type="expression" dxfId="366" priority="180" stopIfTrue="1">
      <formula>Y23&gt;1</formula>
    </cfRule>
  </conditionalFormatting>
  <conditionalFormatting sqref="Z23">
    <cfRule type="expression" dxfId="363" priority="181" stopIfTrue="1">
      <formula>Y23&gt;4</formula>
    </cfRule>
    <cfRule type="expression" dxfId="362" priority="182" stopIfTrue="1">
      <formula>Y23&gt;1</formula>
    </cfRule>
  </conditionalFormatting>
  <conditionalFormatting sqref="Z24">
    <cfRule type="expression" dxfId="359" priority="183" stopIfTrue="1">
      <formula>Y23&gt;4</formula>
    </cfRule>
    <cfRule type="expression" dxfId="358" priority="184" stopIfTrue="1">
      <formula>Y23&gt;1</formula>
    </cfRule>
  </conditionalFormatting>
  <conditionalFormatting sqref="Z25">
    <cfRule type="expression" dxfId="355" priority="173" stopIfTrue="1">
      <formula>Y26&gt;4</formula>
    </cfRule>
    <cfRule type="expression" dxfId="354" priority="174" stopIfTrue="1">
      <formula>Y26&gt;1</formula>
    </cfRule>
  </conditionalFormatting>
  <conditionalFormatting sqref="Z26">
    <cfRule type="expression" dxfId="351" priority="175" stopIfTrue="1">
      <formula>Y26&gt;4</formula>
    </cfRule>
    <cfRule type="expression" dxfId="350" priority="176" stopIfTrue="1">
      <formula>Y26&gt;1</formula>
    </cfRule>
  </conditionalFormatting>
  <conditionalFormatting sqref="Z27">
    <cfRule type="expression" dxfId="347" priority="177" stopIfTrue="1">
      <formula>Y26&gt;4</formula>
    </cfRule>
    <cfRule type="expression" dxfId="346" priority="178" stopIfTrue="1">
      <formula>Y26&gt;1</formula>
    </cfRule>
  </conditionalFormatting>
  <conditionalFormatting sqref="Z40">
    <cfRule type="expression" dxfId="343" priority="167" stopIfTrue="1">
      <formula>Y41&gt;4</formula>
    </cfRule>
    <cfRule type="expression" dxfId="342" priority="168" stopIfTrue="1">
      <formula>Y41&gt;1</formula>
    </cfRule>
  </conditionalFormatting>
  <conditionalFormatting sqref="Z41">
    <cfRule type="expression" dxfId="339" priority="169" stopIfTrue="1">
      <formula>Y41&gt;4</formula>
    </cfRule>
    <cfRule type="expression" dxfId="338" priority="170" stopIfTrue="1">
      <formula>Y41&gt;1</formula>
    </cfRule>
  </conditionalFormatting>
  <conditionalFormatting sqref="Z42">
    <cfRule type="expression" dxfId="335" priority="171" stopIfTrue="1">
      <formula>Y41&gt;4</formula>
    </cfRule>
    <cfRule type="expression" dxfId="334" priority="172" stopIfTrue="1">
      <formula>Y41&gt;1</formula>
    </cfRule>
  </conditionalFormatting>
  <conditionalFormatting sqref="Z47">
    <cfRule type="expression" dxfId="331" priority="163" stopIfTrue="1">
      <formula>Y47&gt;4</formula>
    </cfRule>
    <cfRule type="expression" dxfId="330" priority="164" stopIfTrue="1">
      <formula>Y47&gt;1</formula>
    </cfRule>
  </conditionalFormatting>
  <conditionalFormatting sqref="Z48">
    <cfRule type="expression" dxfId="327" priority="165" stopIfTrue="1">
      <formula>Y47&gt;4</formula>
    </cfRule>
    <cfRule type="expression" dxfId="326" priority="166" stopIfTrue="1">
      <formula>Y47&gt;1</formula>
    </cfRule>
  </conditionalFormatting>
  <conditionalFormatting sqref="Z52">
    <cfRule type="expression" dxfId="323" priority="157" stopIfTrue="1">
      <formula>Y53&gt;4</formula>
    </cfRule>
    <cfRule type="expression" dxfId="322" priority="158" stopIfTrue="1">
      <formula>Y53&gt;1</formula>
    </cfRule>
  </conditionalFormatting>
  <conditionalFormatting sqref="Z53">
    <cfRule type="expression" dxfId="319" priority="159" stopIfTrue="1">
      <formula>Y53&gt;4</formula>
    </cfRule>
    <cfRule type="expression" dxfId="318" priority="160" stopIfTrue="1">
      <formula>Y53&gt;1</formula>
    </cfRule>
  </conditionalFormatting>
  <conditionalFormatting sqref="Z54">
    <cfRule type="expression" dxfId="315" priority="161" stopIfTrue="1">
      <formula>Y53&gt;4</formula>
    </cfRule>
    <cfRule type="expression" dxfId="314" priority="162" stopIfTrue="1">
      <formula>Y53&gt;1</formula>
    </cfRule>
  </conditionalFormatting>
  <conditionalFormatting sqref="Z67">
    <cfRule type="expression" dxfId="311" priority="151" stopIfTrue="1">
      <formula>Y68&gt;4</formula>
    </cfRule>
    <cfRule type="expression" dxfId="310" priority="152" stopIfTrue="1">
      <formula>Y68&gt;1</formula>
    </cfRule>
  </conditionalFormatting>
  <conditionalFormatting sqref="Z68">
    <cfRule type="expression" dxfId="307" priority="153" stopIfTrue="1">
      <formula>Y68&gt;4</formula>
    </cfRule>
    <cfRule type="expression" dxfId="306" priority="154" stopIfTrue="1">
      <formula>Y68&gt;1</formula>
    </cfRule>
  </conditionalFormatting>
  <conditionalFormatting sqref="Z69">
    <cfRule type="expression" dxfId="303" priority="155" stopIfTrue="1">
      <formula>Y68&gt;4</formula>
    </cfRule>
    <cfRule type="expression" dxfId="302" priority="156" stopIfTrue="1">
      <formula>Y68&gt;1</formula>
    </cfRule>
  </conditionalFormatting>
  <conditionalFormatting sqref="Z73">
    <cfRule type="expression" dxfId="299" priority="145" stopIfTrue="1">
      <formula>Y74&gt;4</formula>
    </cfRule>
    <cfRule type="expression" dxfId="298" priority="146" stopIfTrue="1">
      <formula>Y74&gt;1</formula>
    </cfRule>
  </conditionalFormatting>
  <conditionalFormatting sqref="Z74">
    <cfRule type="expression" dxfId="295" priority="147" stopIfTrue="1">
      <formula>Y74&gt;4</formula>
    </cfRule>
    <cfRule type="expression" dxfId="294" priority="148" stopIfTrue="1">
      <formula>Y74&gt;1</formula>
    </cfRule>
  </conditionalFormatting>
  <conditionalFormatting sqref="Z75">
    <cfRule type="expression" dxfId="291" priority="149" stopIfTrue="1">
      <formula>Y74&gt;4</formula>
    </cfRule>
    <cfRule type="expression" dxfId="290" priority="150" stopIfTrue="1">
      <formula>Y74&gt;1</formula>
    </cfRule>
  </conditionalFormatting>
  <conditionalFormatting sqref="Z85">
    <cfRule type="expression" dxfId="287" priority="141" stopIfTrue="1">
      <formula>Y86&gt;4</formula>
    </cfRule>
    <cfRule type="expression" dxfId="286" priority="142" stopIfTrue="1">
      <formula>Y86&gt;1</formula>
    </cfRule>
  </conditionalFormatting>
  <conditionalFormatting sqref="Z86">
    <cfRule type="expression" dxfId="283" priority="143" stopIfTrue="1">
      <formula>Y86&gt;4</formula>
    </cfRule>
    <cfRule type="expression" dxfId="282" priority="144" stopIfTrue="1">
      <formula>Y86&gt;1</formula>
    </cfRule>
  </conditionalFormatting>
  <conditionalFormatting sqref="Z92">
    <cfRule type="expression" dxfId="279" priority="139" stopIfTrue="1">
      <formula>Y92&gt;4</formula>
    </cfRule>
    <cfRule type="expression" dxfId="278" priority="140" stopIfTrue="1">
      <formula>Y92&gt;1</formula>
    </cfRule>
  </conditionalFormatting>
  <conditionalFormatting sqref="AC4">
    <cfRule type="expression" dxfId="275" priority="137" stopIfTrue="1">
      <formula>AB4&gt;4</formula>
    </cfRule>
    <cfRule type="expression" dxfId="274" priority="138" stopIfTrue="1">
      <formula>AB4&gt;1</formula>
    </cfRule>
  </conditionalFormatting>
  <conditionalFormatting sqref="AC6">
    <cfRule type="expression" dxfId="271" priority="135" stopIfTrue="1">
      <formula>AB7&gt;4</formula>
    </cfRule>
    <cfRule type="expression" dxfId="270" priority="136" stopIfTrue="1">
      <formula>AB7&gt;1</formula>
    </cfRule>
  </conditionalFormatting>
  <conditionalFormatting sqref="AC34">
    <cfRule type="expression" dxfId="267" priority="131" stopIfTrue="1">
      <formula>AB35&gt;4</formula>
    </cfRule>
    <cfRule type="expression" dxfId="266" priority="132" stopIfTrue="1">
      <formula>AB35&gt;1</formula>
    </cfRule>
  </conditionalFormatting>
  <conditionalFormatting sqref="AC35">
    <cfRule type="expression" dxfId="263" priority="133" stopIfTrue="1">
      <formula>AB35&gt;4</formula>
    </cfRule>
    <cfRule type="expression" dxfId="262" priority="134" stopIfTrue="1">
      <formula>AB35&gt;1</formula>
    </cfRule>
  </conditionalFormatting>
  <conditionalFormatting sqref="AC55">
    <cfRule type="expression" dxfId="259" priority="125" stopIfTrue="1">
      <formula>AB56&gt;4</formula>
    </cfRule>
    <cfRule type="expression" dxfId="258" priority="126" stopIfTrue="1">
      <formula>AB56&gt;1</formula>
    </cfRule>
  </conditionalFormatting>
  <conditionalFormatting sqref="AC56">
    <cfRule type="expression" dxfId="255" priority="127" stopIfTrue="1">
      <formula>AB56&gt;4</formula>
    </cfRule>
    <cfRule type="expression" dxfId="254" priority="128" stopIfTrue="1">
      <formula>AB56&gt;1</formula>
    </cfRule>
  </conditionalFormatting>
  <conditionalFormatting sqref="AC57">
    <cfRule type="expression" dxfId="251" priority="129" stopIfTrue="1">
      <formula>AB56&gt;4</formula>
    </cfRule>
    <cfRule type="expression" dxfId="250" priority="130" stopIfTrue="1">
      <formula>AB56&gt;1</formula>
    </cfRule>
  </conditionalFormatting>
  <conditionalFormatting sqref="AC76">
    <cfRule type="expression" dxfId="247" priority="119" stopIfTrue="1">
      <formula>AB77&gt;4</formula>
    </cfRule>
    <cfRule type="expression" dxfId="246" priority="120" stopIfTrue="1">
      <formula>AB77&gt;1</formula>
    </cfRule>
  </conditionalFormatting>
  <conditionalFormatting sqref="AC77">
    <cfRule type="expression" dxfId="243" priority="121" stopIfTrue="1">
      <formula>AB77&gt;4</formula>
    </cfRule>
    <cfRule type="expression" dxfId="242" priority="122" stopIfTrue="1">
      <formula>AB77&gt;1</formula>
    </cfRule>
  </conditionalFormatting>
  <conditionalFormatting sqref="AC78">
    <cfRule type="expression" dxfId="239" priority="123" stopIfTrue="1">
      <formula>AB77&gt;4</formula>
    </cfRule>
    <cfRule type="expression" dxfId="238" priority="124" stopIfTrue="1">
      <formula>AB77&gt;1</formula>
    </cfRule>
  </conditionalFormatting>
  <conditionalFormatting sqref="AF28">
    <cfRule type="expression" dxfId="235" priority="115" stopIfTrue="1">
      <formula>AE29&gt;4</formula>
    </cfRule>
    <cfRule type="expression" dxfId="234" priority="116" stopIfTrue="1">
      <formula>AE29&gt;1</formula>
    </cfRule>
  </conditionalFormatting>
  <conditionalFormatting sqref="AF29">
    <cfRule type="expression" dxfId="231" priority="117" stopIfTrue="1">
      <formula>AE29&gt;4</formula>
    </cfRule>
    <cfRule type="expression" dxfId="230" priority="118" stopIfTrue="1">
      <formula>AE29&gt;1</formula>
    </cfRule>
  </conditionalFormatting>
  <conditionalFormatting sqref="AF32">
    <cfRule type="expression" dxfId="227" priority="111" stopIfTrue="1">
      <formula>AE32&gt;4</formula>
    </cfRule>
    <cfRule type="expression" dxfId="226" priority="112" stopIfTrue="1">
      <formula>AE32&gt;1</formula>
    </cfRule>
  </conditionalFormatting>
  <conditionalFormatting sqref="AF33">
    <cfRule type="expression" dxfId="223" priority="113" stopIfTrue="1">
      <formula>AE32&gt;4</formula>
    </cfRule>
    <cfRule type="expression" dxfId="222" priority="114" stopIfTrue="1">
      <formula>AE32&gt;1</formula>
    </cfRule>
  </conditionalFormatting>
  <conditionalFormatting sqref="AF37">
    <cfRule type="expression" dxfId="219" priority="105" stopIfTrue="1">
      <formula>AE38&gt;4</formula>
    </cfRule>
    <cfRule type="expression" dxfId="218" priority="106" stopIfTrue="1">
      <formula>AE38&gt;1</formula>
    </cfRule>
  </conditionalFormatting>
  <conditionalFormatting sqref="AF38">
    <cfRule type="expression" dxfId="215" priority="107" stopIfTrue="1">
      <formula>AE38&gt;4</formula>
    </cfRule>
    <cfRule type="expression" dxfId="214" priority="108" stopIfTrue="1">
      <formula>AE38&gt;1</formula>
    </cfRule>
  </conditionalFormatting>
  <conditionalFormatting sqref="AF39">
    <cfRule type="expression" dxfId="211" priority="109" stopIfTrue="1">
      <formula>AE38&gt;4</formula>
    </cfRule>
    <cfRule type="expression" dxfId="210" priority="110" stopIfTrue="1">
      <formula>AE38&gt;1</formula>
    </cfRule>
  </conditionalFormatting>
  <conditionalFormatting sqref="AF46">
    <cfRule type="expression" dxfId="207" priority="101" stopIfTrue="1">
      <formula>AE47&gt;4</formula>
    </cfRule>
    <cfRule type="expression" dxfId="206" priority="102" stopIfTrue="1">
      <formula>AE47&gt;1</formula>
    </cfRule>
  </conditionalFormatting>
  <conditionalFormatting sqref="AF47">
    <cfRule type="expression" dxfId="203" priority="103" stopIfTrue="1">
      <formula>AE47&gt;4</formula>
    </cfRule>
    <cfRule type="expression" dxfId="202" priority="104" stopIfTrue="1">
      <formula>AE47&gt;1</formula>
    </cfRule>
  </conditionalFormatting>
  <conditionalFormatting sqref="AF58">
    <cfRule type="expression" dxfId="199" priority="95" stopIfTrue="1">
      <formula>AE59&gt;4</formula>
    </cfRule>
    <cfRule type="expression" dxfId="198" priority="96" stopIfTrue="1">
      <formula>AE59&gt;1</formula>
    </cfRule>
  </conditionalFormatting>
  <conditionalFormatting sqref="AF59">
    <cfRule type="expression" dxfId="195" priority="97" stopIfTrue="1">
      <formula>AE59&gt;4</formula>
    </cfRule>
    <cfRule type="expression" dxfId="194" priority="98" stopIfTrue="1">
      <formula>AE59&gt;1</formula>
    </cfRule>
  </conditionalFormatting>
  <conditionalFormatting sqref="AF60">
    <cfRule type="expression" dxfId="191" priority="99" stopIfTrue="1">
      <formula>AE59&gt;4</formula>
    </cfRule>
    <cfRule type="expression" dxfId="190" priority="100" stopIfTrue="1">
      <formula>AE59&gt;1</formula>
    </cfRule>
  </conditionalFormatting>
  <conditionalFormatting sqref="AF67">
    <cfRule type="expression" dxfId="187" priority="89" stopIfTrue="1">
      <formula>AE68&gt;4</formula>
    </cfRule>
    <cfRule type="expression" dxfId="186" priority="90" stopIfTrue="1">
      <formula>AE68&gt;1</formula>
    </cfRule>
  </conditionalFormatting>
  <conditionalFormatting sqref="AF68">
    <cfRule type="expression" dxfId="183" priority="91" stopIfTrue="1">
      <formula>AE68&gt;4</formula>
    </cfRule>
    <cfRule type="expression" dxfId="182" priority="92" stopIfTrue="1">
      <formula>AE68&gt;1</formula>
    </cfRule>
  </conditionalFormatting>
  <conditionalFormatting sqref="AF69">
    <cfRule type="expression" dxfId="179" priority="93" stopIfTrue="1">
      <formula>AE68&gt;4</formula>
    </cfRule>
    <cfRule type="expression" dxfId="178" priority="94" stopIfTrue="1">
      <formula>AE68&gt;1</formula>
    </cfRule>
  </conditionalFormatting>
  <conditionalFormatting sqref="AF73">
    <cfRule type="expression" dxfId="175" priority="83" stopIfTrue="1">
      <formula>AE74&gt;4</formula>
    </cfRule>
    <cfRule type="expression" dxfId="174" priority="84" stopIfTrue="1">
      <formula>AE74&gt;1</formula>
    </cfRule>
  </conditionalFormatting>
  <conditionalFormatting sqref="AF74">
    <cfRule type="expression" dxfId="171" priority="85" stopIfTrue="1">
      <formula>AE74&gt;4</formula>
    </cfRule>
    <cfRule type="expression" dxfId="170" priority="86" stopIfTrue="1">
      <formula>AE74&gt;1</formula>
    </cfRule>
  </conditionalFormatting>
  <conditionalFormatting sqref="AF75">
    <cfRule type="expression" dxfId="167" priority="87" stopIfTrue="1">
      <formula>AE74&gt;4</formula>
    </cfRule>
    <cfRule type="expression" dxfId="166" priority="88" stopIfTrue="1">
      <formula>AE74&gt;1</formula>
    </cfRule>
  </conditionalFormatting>
  <conditionalFormatting sqref="AF79">
    <cfRule type="expression" dxfId="163" priority="79" stopIfTrue="1">
      <formula>AE80&gt;4</formula>
    </cfRule>
    <cfRule type="expression" dxfId="162" priority="80" stopIfTrue="1">
      <formula>AE80&gt;1</formula>
    </cfRule>
  </conditionalFormatting>
  <conditionalFormatting sqref="AF80">
    <cfRule type="expression" dxfId="159" priority="81" stopIfTrue="1">
      <formula>AE80&gt;4</formula>
    </cfRule>
    <cfRule type="expression" dxfId="158" priority="82" stopIfTrue="1">
      <formula>AE80&gt;1</formula>
    </cfRule>
  </conditionalFormatting>
  <conditionalFormatting sqref="AF92">
    <cfRule type="expression" dxfId="155" priority="75" stopIfTrue="1">
      <formula>AE92&gt;4</formula>
    </cfRule>
    <cfRule type="expression" dxfId="154" priority="76" stopIfTrue="1">
      <formula>AE92&gt;1</formula>
    </cfRule>
  </conditionalFormatting>
  <conditionalFormatting sqref="AF93">
    <cfRule type="expression" dxfId="151" priority="77" stopIfTrue="1">
      <formula>AE92&gt;4</formula>
    </cfRule>
    <cfRule type="expression" dxfId="150" priority="78" stopIfTrue="1">
      <formula>AE92&gt;1</formula>
    </cfRule>
  </conditionalFormatting>
  <conditionalFormatting sqref="AI7">
    <cfRule type="expression" dxfId="147" priority="69" stopIfTrue="1">
      <formula>AH8&gt;4</formula>
    </cfRule>
    <cfRule type="expression" dxfId="146" priority="70" stopIfTrue="1">
      <formula>AH8&gt;1</formula>
    </cfRule>
  </conditionalFormatting>
  <conditionalFormatting sqref="AI8">
    <cfRule type="expression" dxfId="143" priority="71" stopIfTrue="1">
      <formula>AH8&gt;4</formula>
    </cfRule>
    <cfRule type="expression" dxfId="142" priority="72" stopIfTrue="1">
      <formula>AH8&gt;1</formula>
    </cfRule>
  </conditionalFormatting>
  <conditionalFormatting sqref="AI9">
    <cfRule type="expression" dxfId="139" priority="73" stopIfTrue="1">
      <formula>AH8&gt;4</formula>
    </cfRule>
    <cfRule type="expression" dxfId="138" priority="74" stopIfTrue="1">
      <formula>AH8&gt;1</formula>
    </cfRule>
  </conditionalFormatting>
  <conditionalFormatting sqref="AI43">
    <cfRule type="expression" dxfId="135" priority="65" stopIfTrue="1">
      <formula>AH44&gt;4</formula>
    </cfRule>
    <cfRule type="expression" dxfId="134" priority="66" stopIfTrue="1">
      <formula>AH44&gt;1</formula>
    </cfRule>
  </conditionalFormatting>
  <conditionalFormatting sqref="AI44">
    <cfRule type="expression" dxfId="131" priority="67" stopIfTrue="1">
      <formula>AH44&gt;4</formula>
    </cfRule>
    <cfRule type="expression" dxfId="130" priority="68" stopIfTrue="1">
      <formula>AH44&gt;1</formula>
    </cfRule>
  </conditionalFormatting>
  <conditionalFormatting sqref="AI46">
    <cfRule type="expression" dxfId="127" priority="59" stopIfTrue="1">
      <formula>AH47&gt;4</formula>
    </cfRule>
    <cfRule type="expression" dxfId="126" priority="60" stopIfTrue="1">
      <formula>AH47&gt;1</formula>
    </cfRule>
  </conditionalFormatting>
  <conditionalFormatting sqref="AI47">
    <cfRule type="expression" dxfId="123" priority="61" stopIfTrue="1">
      <formula>AH47&gt;4</formula>
    </cfRule>
    <cfRule type="expression" dxfId="122" priority="62" stopIfTrue="1">
      <formula>AH47&gt;1</formula>
    </cfRule>
  </conditionalFormatting>
  <conditionalFormatting sqref="AI48">
    <cfRule type="expression" dxfId="119" priority="63" stopIfTrue="1">
      <formula>AH47&gt;4</formula>
    </cfRule>
    <cfRule type="expression" dxfId="118" priority="64" stopIfTrue="1">
      <formula>AH47&gt;1</formula>
    </cfRule>
  </conditionalFormatting>
  <conditionalFormatting sqref="AI50">
    <cfRule type="expression" dxfId="115" priority="57" stopIfTrue="1">
      <formula>AH51&gt;4</formula>
    </cfRule>
    <cfRule type="expression" dxfId="114" priority="58" stopIfTrue="1">
      <formula>AH51&gt;1</formula>
    </cfRule>
  </conditionalFormatting>
  <conditionalFormatting sqref="AI55">
    <cfRule type="expression" dxfId="111" priority="53" stopIfTrue="1">
      <formula>AH56&gt;4</formula>
    </cfRule>
    <cfRule type="expression" dxfId="110" priority="54" stopIfTrue="1">
      <formula>AH56&gt;1</formula>
    </cfRule>
  </conditionalFormatting>
  <conditionalFormatting sqref="AI56">
    <cfRule type="expression" dxfId="107" priority="55" stopIfTrue="1">
      <formula>AH56&gt;4</formula>
    </cfRule>
    <cfRule type="expression" dxfId="106" priority="56" stopIfTrue="1">
      <formula>AH56&gt;1</formula>
    </cfRule>
  </conditionalFormatting>
  <conditionalFormatting sqref="AI58">
    <cfRule type="expression" dxfId="103" priority="47" stopIfTrue="1">
      <formula>AH59&gt;4</formula>
    </cfRule>
    <cfRule type="expression" dxfId="102" priority="48" stopIfTrue="1">
      <formula>AH59&gt;1</formula>
    </cfRule>
  </conditionalFormatting>
  <conditionalFormatting sqref="AI59">
    <cfRule type="expression" dxfId="99" priority="49" stopIfTrue="1">
      <formula>AH59&gt;4</formula>
    </cfRule>
    <cfRule type="expression" dxfId="98" priority="50" stopIfTrue="1">
      <formula>AH59&gt;1</formula>
    </cfRule>
  </conditionalFormatting>
  <conditionalFormatting sqref="AI60">
    <cfRule type="expression" dxfId="95" priority="51" stopIfTrue="1">
      <formula>AH59&gt;4</formula>
    </cfRule>
    <cfRule type="expression" dxfId="94" priority="52" stopIfTrue="1">
      <formula>AH59&gt;1</formula>
    </cfRule>
  </conditionalFormatting>
  <conditionalFormatting sqref="AI85">
    <cfRule type="expression" dxfId="91" priority="41" stopIfTrue="1">
      <formula>AH86&gt;4</formula>
    </cfRule>
    <cfRule type="expression" dxfId="90" priority="42" stopIfTrue="1">
      <formula>AH86&gt;1</formula>
    </cfRule>
  </conditionalFormatting>
  <conditionalFormatting sqref="AI86">
    <cfRule type="expression" dxfId="87" priority="43" stopIfTrue="1">
      <formula>AH86&gt;4</formula>
    </cfRule>
    <cfRule type="expression" dxfId="86" priority="44" stopIfTrue="1">
      <formula>AH86&gt;1</formula>
    </cfRule>
  </conditionalFormatting>
  <conditionalFormatting sqref="AI87">
    <cfRule type="expression" dxfId="83" priority="45" stopIfTrue="1">
      <formula>AH86&gt;4</formula>
    </cfRule>
    <cfRule type="expression" dxfId="82" priority="46" stopIfTrue="1">
      <formula>AH86&gt;1</formula>
    </cfRule>
  </conditionalFormatting>
  <conditionalFormatting sqref="AL37">
    <cfRule type="expression" dxfId="79" priority="37" stopIfTrue="1">
      <formula>AK38&gt;4</formula>
    </cfRule>
    <cfRule type="expression" dxfId="78" priority="38" stopIfTrue="1">
      <formula>AK38&gt;1</formula>
    </cfRule>
  </conditionalFormatting>
  <conditionalFormatting sqref="AL38">
    <cfRule type="expression" dxfId="75" priority="39" stopIfTrue="1">
      <formula>AK38&gt;4</formula>
    </cfRule>
    <cfRule type="expression" dxfId="74" priority="40" stopIfTrue="1">
      <formula>AK38&gt;1</formula>
    </cfRule>
  </conditionalFormatting>
  <conditionalFormatting sqref="AL41">
    <cfRule type="expression" dxfId="71" priority="33" stopIfTrue="1">
      <formula>AK41&gt;4</formula>
    </cfRule>
    <cfRule type="expression" dxfId="70" priority="34" stopIfTrue="1">
      <formula>AK41&gt;1</formula>
    </cfRule>
  </conditionalFormatting>
  <conditionalFormatting sqref="AL42">
    <cfRule type="expression" dxfId="67" priority="35" stopIfTrue="1">
      <formula>AK41&gt;4</formula>
    </cfRule>
    <cfRule type="expression" dxfId="66" priority="36" stopIfTrue="1">
      <formula>AK41&gt;1</formula>
    </cfRule>
  </conditionalFormatting>
  <conditionalFormatting sqref="AL49">
    <cfRule type="expression" dxfId="63" priority="27" stopIfTrue="1">
      <formula>AK50&gt;4</formula>
    </cfRule>
    <cfRule type="expression" dxfId="62" priority="28" stopIfTrue="1">
      <formula>AK50&gt;1</formula>
    </cfRule>
  </conditionalFormatting>
  <conditionalFormatting sqref="AL50">
    <cfRule type="expression" dxfId="59" priority="29" stopIfTrue="1">
      <formula>AK50&gt;4</formula>
    </cfRule>
    <cfRule type="expression" dxfId="58" priority="30" stopIfTrue="1">
      <formula>AK50&gt;1</formula>
    </cfRule>
  </conditionalFormatting>
  <conditionalFormatting sqref="AL51">
    <cfRule type="expression" dxfId="55" priority="31" stopIfTrue="1">
      <formula>AK50&gt;4</formula>
    </cfRule>
    <cfRule type="expression" dxfId="54" priority="32" stopIfTrue="1">
      <formula>AK50&gt;1</formula>
    </cfRule>
  </conditionalFormatting>
  <conditionalFormatting sqref="AL61">
    <cfRule type="expression" dxfId="51" priority="21" stopIfTrue="1">
      <formula>AK62&gt;4</formula>
    </cfRule>
    <cfRule type="expression" dxfId="50" priority="22" stopIfTrue="1">
      <formula>AK62&gt;1</formula>
    </cfRule>
  </conditionalFormatting>
  <conditionalFormatting sqref="AL62">
    <cfRule type="expression" dxfId="47" priority="23" stopIfTrue="1">
      <formula>AK62&gt;4</formula>
    </cfRule>
    <cfRule type="expression" dxfId="46" priority="24" stopIfTrue="1">
      <formula>AK62&gt;1</formula>
    </cfRule>
  </conditionalFormatting>
  <conditionalFormatting sqref="AL63">
    <cfRule type="expression" dxfId="43" priority="25" stopIfTrue="1">
      <formula>AK62&gt;4</formula>
    </cfRule>
    <cfRule type="expression" dxfId="42" priority="26" stopIfTrue="1">
      <formula>AK62&gt;1</formula>
    </cfRule>
  </conditionalFormatting>
  <conditionalFormatting sqref="AL67">
    <cfRule type="expression" dxfId="39" priority="17" stopIfTrue="1">
      <formula>AK68&gt;4</formula>
    </cfRule>
    <cfRule type="expression" dxfId="38" priority="18" stopIfTrue="1">
      <formula>AK68&gt;1</formula>
    </cfRule>
  </conditionalFormatting>
  <conditionalFormatting sqref="AL68">
    <cfRule type="expression" dxfId="35" priority="19" stopIfTrue="1">
      <formula>AK68&gt;4</formula>
    </cfRule>
    <cfRule type="expression" dxfId="34" priority="20" stopIfTrue="1">
      <formula>AK68&gt;1</formula>
    </cfRule>
  </conditionalFormatting>
  <conditionalFormatting sqref="AL59">
    <cfRule type="expression" dxfId="31" priority="13" stopIfTrue="1">
      <formula>AK59&gt;4</formula>
    </cfRule>
    <cfRule type="expression" dxfId="30" priority="14" stopIfTrue="1">
      <formula>AK59&gt;1</formula>
    </cfRule>
  </conditionalFormatting>
  <conditionalFormatting sqref="AL60">
    <cfRule type="expression" dxfId="27" priority="15" stopIfTrue="1">
      <formula>AK59&gt;4</formula>
    </cfRule>
    <cfRule type="expression" dxfId="26" priority="16" stopIfTrue="1">
      <formula>AK59&gt;1</formula>
    </cfRule>
  </conditionalFormatting>
  <conditionalFormatting sqref="AL70">
    <cfRule type="expression" dxfId="23" priority="7" stopIfTrue="1">
      <formula>AK71&gt;4</formula>
    </cfRule>
    <cfRule type="expression" dxfId="22" priority="8" stopIfTrue="1">
      <formula>AK71&gt;1</formula>
    </cfRule>
  </conditionalFormatting>
  <conditionalFormatting sqref="AL71">
    <cfRule type="expression" dxfId="19" priority="9" stopIfTrue="1">
      <formula>AK71&gt;4</formula>
    </cfRule>
    <cfRule type="expression" dxfId="18" priority="10" stopIfTrue="1">
      <formula>AK71&gt;1</formula>
    </cfRule>
  </conditionalFormatting>
  <conditionalFormatting sqref="AL72">
    <cfRule type="expression" dxfId="15" priority="11" stopIfTrue="1">
      <formula>AK71&gt;4</formula>
    </cfRule>
    <cfRule type="expression" dxfId="14" priority="12" stopIfTrue="1">
      <formula>AK71&gt;1</formula>
    </cfRule>
  </conditionalFormatting>
  <conditionalFormatting sqref="K20">
    <cfRule type="expression" dxfId="11" priority="5" stopIfTrue="1">
      <formula>J20&gt;4</formula>
    </cfRule>
    <cfRule type="expression" dxfId="10" priority="6" stopIfTrue="1">
      <formula>J20&gt;1</formula>
    </cfRule>
  </conditionalFormatting>
  <conditionalFormatting sqref="T23">
    <cfRule type="expression" dxfId="7" priority="3" stopIfTrue="1">
      <formula>S23&gt;4</formula>
    </cfRule>
    <cfRule type="expression" dxfId="6" priority="4" stopIfTrue="1">
      <formula>S23&gt;1</formula>
    </cfRule>
  </conditionalFormatting>
  <conditionalFormatting sqref="T67">
    <cfRule type="expression" dxfId="3" priority="1" stopIfTrue="1">
      <formula>S68&gt;4</formula>
    </cfRule>
    <cfRule type="expression" dxfId="2" priority="2" stopIfTrue="1">
      <formula>S68&gt;1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2017-05-18T03:12:26Z</dcterms:created>
  <dcterms:modified xsi:type="dcterms:W3CDTF">2017-05-18T03:13:05Z</dcterms:modified>
</cp:coreProperties>
</file>